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52511"/>
</workbook>
</file>

<file path=xl/calcChain.xml><?xml version="1.0" encoding="utf-8"?>
<calcChain xmlns="http://schemas.openxmlformats.org/spreadsheetml/2006/main">
  <c r="E23" i="12" l="1"/>
  <c r="I22" i="12"/>
  <c r="E22" i="12" s="1"/>
  <c r="E21" i="12"/>
  <c r="K20" i="12"/>
  <c r="E20" i="12"/>
  <c r="E16" i="12"/>
  <c r="F15" i="12"/>
  <c r="H14" i="12"/>
  <c r="G14" i="12"/>
  <c r="F14" i="12"/>
  <c r="E11" i="12"/>
  <c r="H10" i="12"/>
  <c r="F10" i="12"/>
  <c r="E10" i="12"/>
  <c r="I19" i="12" l="1"/>
  <c r="E30" i="11"/>
  <c r="E29" i="11"/>
  <c r="E28" i="11"/>
  <c r="E27" i="11"/>
  <c r="E26" i="11"/>
  <c r="I25" i="11"/>
  <c r="H25" i="11"/>
  <c r="E25" i="11"/>
  <c r="I24" i="11"/>
  <c r="E24" i="11" s="1"/>
  <c r="I23" i="11"/>
  <c r="E23" i="11"/>
  <c r="I22" i="11"/>
  <c r="E22" i="11" s="1"/>
  <c r="K21" i="11"/>
  <c r="E21" i="11"/>
  <c r="I20" i="11"/>
  <c r="E20" i="11" s="1"/>
  <c r="E17" i="11"/>
  <c r="E37" i="11" s="1"/>
  <c r="F16" i="11"/>
  <c r="F15" i="11" s="1"/>
  <c r="H15" i="11"/>
  <c r="G15" i="11"/>
  <c r="E12" i="11"/>
  <c r="E11" i="11" s="1"/>
  <c r="F11" i="11"/>
  <c r="I15" i="12" l="1"/>
  <c r="E19" i="12"/>
  <c r="I16" i="11"/>
  <c r="E15" i="12" l="1"/>
  <c r="I14" i="12"/>
  <c r="E14" i="12" s="1"/>
  <c r="E34" i="12" s="1"/>
  <c r="E16" i="11"/>
  <c r="I15" i="11"/>
  <c r="E15" i="11" s="1"/>
  <c r="E35" i="11" s="1"/>
  <c r="E36" i="11" s="1"/>
  <c r="E37" i="12" l="1"/>
  <c r="E35" i="12"/>
  <c r="E24" i="10"/>
  <c r="E22" i="10"/>
  <c r="K21" i="10"/>
  <c r="E21" i="10"/>
  <c r="I20" i="10"/>
  <c r="E20" i="10" s="1"/>
  <c r="E16" i="10"/>
  <c r="I15" i="10"/>
  <c r="E15" i="10"/>
  <c r="E12" i="10"/>
  <c r="H11" i="10"/>
  <c r="E11" i="10"/>
  <c r="E35" i="10" s="1"/>
  <c r="E36" i="10" s="1"/>
  <c r="I24" i="9" l="1"/>
  <c r="E24" i="9"/>
  <c r="I22" i="9"/>
  <c r="E22" i="9" s="1"/>
  <c r="K21" i="9"/>
  <c r="E21" i="9"/>
  <c r="I20" i="9"/>
  <c r="E20" i="9" s="1"/>
  <c r="E12" i="9"/>
  <c r="H11" i="9"/>
  <c r="E11" i="9"/>
  <c r="I16" i="9" l="1"/>
  <c r="E16" i="9" l="1"/>
  <c r="I15" i="9"/>
  <c r="E15" i="9" s="1"/>
  <c r="E35" i="9" s="1"/>
  <c r="E36" i="9" s="1"/>
  <c r="E30" i="7" l="1"/>
  <c r="E29" i="7"/>
  <c r="E28" i="7"/>
  <c r="E27" i="7"/>
  <c r="E26" i="7"/>
  <c r="I25" i="7"/>
  <c r="H25" i="7"/>
  <c r="E25" i="7" s="1"/>
  <c r="I24" i="7"/>
  <c r="I23" i="7"/>
  <c r="I20" i="7" s="1"/>
  <c r="I22" i="7"/>
  <c r="K21" i="7"/>
  <c r="E17" i="7"/>
  <c r="F16" i="7"/>
  <c r="H15" i="7"/>
  <c r="G15" i="7"/>
  <c r="F15" i="7"/>
  <c r="E12" i="7"/>
  <c r="H11" i="7"/>
  <c r="F11" i="7"/>
  <c r="E11" i="7"/>
  <c r="E20" i="7" l="1"/>
  <c r="I16" i="7"/>
  <c r="I15" i="7" l="1"/>
  <c r="E15" i="7" s="1"/>
  <c r="E35" i="7" s="1"/>
  <c r="E36" i="7" s="1"/>
  <c r="E16" i="7"/>
  <c r="I22" i="6" l="1"/>
  <c r="E30" i="8"/>
  <c r="E29" i="8"/>
  <c r="E28" i="8"/>
  <c r="E27" i="8"/>
  <c r="E26" i="8"/>
  <c r="I25" i="8"/>
  <c r="H25" i="8"/>
  <c r="E25" i="8" s="1"/>
  <c r="I24" i="8"/>
  <c r="I23" i="8"/>
  <c r="I20" i="8" s="1"/>
  <c r="I22" i="8"/>
  <c r="K21" i="8"/>
  <c r="E17" i="8"/>
  <c r="F16" i="8"/>
  <c r="H15" i="8"/>
  <c r="G15" i="8"/>
  <c r="F15" i="8"/>
  <c r="E12" i="8"/>
  <c r="E11" i="8" s="1"/>
  <c r="H11" i="8"/>
  <c r="F11" i="8"/>
  <c r="E20" i="8" l="1"/>
  <c r="I16" i="8"/>
  <c r="I15" i="8" l="1"/>
  <c r="E15" i="8" s="1"/>
  <c r="E35" i="8" s="1"/>
  <c r="E36" i="8" s="1"/>
  <c r="E16" i="8"/>
  <c r="E30" i="6" l="1"/>
  <c r="E29" i="6"/>
  <c r="E28" i="6"/>
  <c r="E27" i="6"/>
  <c r="E26" i="6"/>
  <c r="I25" i="6"/>
  <c r="E25" i="6" s="1"/>
  <c r="H25" i="6"/>
  <c r="I24" i="6"/>
  <c r="I23" i="6"/>
  <c r="I20" i="6" s="1"/>
  <c r="K21" i="6"/>
  <c r="E17" i="6"/>
  <c r="F16" i="6"/>
  <c r="H15" i="6"/>
  <c r="G15" i="6"/>
  <c r="F15" i="6"/>
  <c r="E12" i="6"/>
  <c r="E11" i="6" s="1"/>
  <c r="H11" i="6"/>
  <c r="F11" i="6"/>
  <c r="I16" i="6" l="1"/>
  <c r="E20" i="6"/>
  <c r="E35" i="5"/>
  <c r="E36" i="5" s="1"/>
  <c r="E30" i="5"/>
  <c r="E29" i="5"/>
  <c r="E28" i="5"/>
  <c r="E27" i="5"/>
  <c r="E26" i="5"/>
  <c r="I25" i="5"/>
  <c r="H25" i="5"/>
  <c r="H15" i="5" s="1"/>
  <c r="E25" i="5"/>
  <c r="I23" i="5"/>
  <c r="K21" i="5"/>
  <c r="I20" i="5"/>
  <c r="I16" i="5" s="1"/>
  <c r="E20" i="5"/>
  <c r="E17" i="5"/>
  <c r="F16" i="5"/>
  <c r="G15" i="5"/>
  <c r="F15" i="5"/>
  <c r="H11" i="5"/>
  <c r="F11" i="5"/>
  <c r="E11" i="5"/>
  <c r="I15" i="6" l="1"/>
  <c r="E15" i="6" s="1"/>
  <c r="E35" i="6" s="1"/>
  <c r="E36" i="6" s="1"/>
  <c r="E16" i="6"/>
  <c r="I15" i="5"/>
  <c r="E16" i="5"/>
  <c r="E38" i="5"/>
  <c r="E39" i="5" s="1"/>
  <c r="E30" i="4"/>
  <c r="E29" i="4"/>
  <c r="E28" i="4"/>
  <c r="E27" i="4"/>
  <c r="K26" i="4"/>
  <c r="E26" i="4"/>
  <c r="I25" i="4"/>
  <c r="H25" i="4"/>
  <c r="E25" i="4"/>
  <c r="I23" i="4"/>
  <c r="K21" i="4"/>
  <c r="I20" i="4"/>
  <c r="I16" i="4" s="1"/>
  <c r="I15" i="4" s="1"/>
  <c r="E20" i="4"/>
  <c r="E17" i="4"/>
  <c r="F16" i="4"/>
  <c r="H15" i="4"/>
  <c r="G15" i="4"/>
  <c r="F15" i="4"/>
  <c r="H11" i="4"/>
  <c r="F11" i="4"/>
  <c r="E11" i="4"/>
  <c r="E35" i="4" s="1"/>
  <c r="E38" i="4" l="1"/>
  <c r="E36" i="4"/>
  <c r="E30" i="3"/>
  <c r="E29" i="3"/>
  <c r="E28" i="3"/>
  <c r="E27" i="3"/>
  <c r="E26" i="3"/>
  <c r="I25" i="3"/>
  <c r="H25" i="3"/>
  <c r="E25" i="3" s="1"/>
  <c r="I24" i="3"/>
  <c r="I23" i="3"/>
  <c r="I22" i="3"/>
  <c r="K21" i="3"/>
  <c r="I21" i="3" s="1"/>
  <c r="I20" i="3" s="1"/>
  <c r="E17" i="3"/>
  <c r="F16" i="3"/>
  <c r="G15" i="3"/>
  <c r="F15" i="3"/>
  <c r="H11" i="3"/>
  <c r="F11" i="3"/>
  <c r="E11" i="3"/>
  <c r="I16" i="3" l="1"/>
  <c r="E20" i="3"/>
  <c r="H15" i="3"/>
  <c r="I15" i="3" l="1"/>
  <c r="E15" i="3" s="1"/>
  <c r="E35" i="3" s="1"/>
  <c r="E16" i="3"/>
  <c r="K26" i="3" s="1"/>
  <c r="E38" i="3" l="1"/>
  <c r="E39" i="3" s="1"/>
  <c r="E36" i="3"/>
  <c r="E30" i="2" l="1"/>
  <c r="E29" i="2"/>
  <c r="E28" i="2"/>
  <c r="E27" i="2"/>
  <c r="E26" i="2"/>
  <c r="I25" i="2"/>
  <c r="H25" i="2"/>
  <c r="E25" i="2"/>
  <c r="I24" i="2"/>
  <c r="I23" i="2"/>
  <c r="I22" i="2"/>
  <c r="K21" i="2"/>
  <c r="I21" i="2" s="1"/>
  <c r="E17" i="2"/>
  <c r="F16" i="2"/>
  <c r="F15" i="2" s="1"/>
  <c r="H15" i="2"/>
  <c r="G15" i="2"/>
  <c r="E12" i="2"/>
  <c r="E11" i="2" s="1"/>
  <c r="H11" i="2"/>
  <c r="F11" i="2"/>
  <c r="I20" i="2" l="1"/>
  <c r="E20" i="2"/>
  <c r="I16" i="2"/>
  <c r="E16" i="2" l="1"/>
  <c r="K26" i="2" s="1"/>
  <c r="I15" i="2"/>
  <c r="E15" i="2" s="1"/>
  <c r="E35" i="2" s="1"/>
  <c r="E38" i="2" l="1"/>
  <c r="E36" i="2"/>
  <c r="E30" i="1" l="1"/>
  <c r="E29" i="1"/>
  <c r="E28" i="1"/>
  <c r="E27" i="1"/>
  <c r="E26" i="1"/>
  <c r="I25" i="1"/>
  <c r="H25" i="1"/>
  <c r="E25" i="1"/>
  <c r="I24" i="1"/>
  <c r="I23" i="1"/>
  <c r="I22" i="1"/>
  <c r="K21" i="1"/>
  <c r="I21" i="1" s="1"/>
  <c r="I20" i="1" s="1"/>
  <c r="E17" i="1"/>
  <c r="F16" i="1"/>
  <c r="F15" i="1" s="1"/>
  <c r="H15" i="1"/>
  <c r="G15" i="1"/>
  <c r="E12" i="1"/>
  <c r="H11" i="1"/>
  <c r="F11" i="1"/>
  <c r="E11" i="1"/>
  <c r="E20" i="1" l="1"/>
  <c r="I16" i="1"/>
  <c r="E16" i="1" l="1"/>
  <c r="K26" i="1" s="1"/>
  <c r="I15" i="1"/>
  <c r="E15" i="1" s="1"/>
  <c r="E35" i="1" s="1"/>
  <c r="E38" i="1" l="1"/>
  <c r="E36" i="1"/>
</calcChain>
</file>

<file path=xl/sharedStrings.xml><?xml version="1.0" encoding="utf-8"?>
<sst xmlns="http://schemas.openxmlformats.org/spreadsheetml/2006/main" count="1302" uniqueCount="107">
  <si>
    <t>Приложение № 7</t>
  </si>
  <si>
    <t xml:space="preserve">к договору оказания услуг по передаче </t>
  </si>
  <si>
    <t>электрической энергии и мощности</t>
  </si>
  <si>
    <t xml:space="preserve">от  " 01 " января 2010 г. №  КОРЭС/10           </t>
  </si>
  <si>
    <t>Баланс</t>
  </si>
  <si>
    <t>электрической энергии в сети АО «МСК Энерго»</t>
  </si>
  <si>
    <t>за</t>
  </si>
  <si>
    <t>года</t>
  </si>
  <si>
    <t>№№   пп</t>
  </si>
  <si>
    <t>Показатели</t>
  </si>
  <si>
    <t>ВСЕГО</t>
  </si>
  <si>
    <t>ВН</t>
  </si>
  <si>
    <t>СН1</t>
  </si>
  <si>
    <t>СН2</t>
  </si>
  <si>
    <t>НН</t>
  </si>
  <si>
    <t>Отпущено в сеть АО «МСК Энергосеть» (п.1.1 + п.1.2  +1.3)</t>
  </si>
  <si>
    <t>кВт*ч</t>
  </si>
  <si>
    <t>1.1.</t>
  </si>
  <si>
    <t>Отпущено в сеть АО «МСК Энергосеть» из сети ПАО "МОЭСК"</t>
  </si>
  <si>
    <t>1.2.</t>
  </si>
  <si>
    <t>Отпущено в сеть АО «МСК Энергосеть» от электростанций</t>
  </si>
  <si>
    <t>1.3.</t>
  </si>
  <si>
    <t>Отпущено в сеть АО «МСК Энергосеть» из сетей смежной сетевой организации</t>
  </si>
  <si>
    <t>Полезный отпуск из сети
АО «МСК Энергосеть» 
(п.2.1 + п.2.2 + п.2.3 + п. 2.4)</t>
  </si>
  <si>
    <t>2.1.</t>
  </si>
  <si>
    <t>Потребителям АО «Сбытовая компания Луч», имеющим одноставочный тариф услуг на передачу</t>
  </si>
  <si>
    <t>2.1.1.</t>
  </si>
  <si>
    <t>В т.ч. на производственные и хоз. нужды 
АО «МСК Энергосеть»</t>
  </si>
  <si>
    <t>2.2.1</t>
  </si>
  <si>
    <t>Средняя максимальная мощность</t>
  </si>
  <si>
    <t>кВт</t>
  </si>
  <si>
    <t>2.3</t>
  </si>
  <si>
    <t>Население и приравненные к ним группы потребителей</t>
  </si>
  <si>
    <t>2.3.1.</t>
  </si>
  <si>
    <t>Население, за исключением указанного в пунктах 2.3.2 и 2.3.3.</t>
  </si>
  <si>
    <t>2.3.2.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</si>
  <si>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</si>
  <si>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2.3.3.</t>
  </si>
  <si>
    <t>Население, проживающее в сельских населенных пунктах</t>
  </si>
  <si>
    <t>2.3.4.</t>
  </si>
  <si>
    <t>Приравненные к населению категории потребителей</t>
  </si>
  <si>
    <t>2.4</t>
  </si>
  <si>
    <t xml:space="preserve">Потребителям иных сбытовых компаний, имеющих одноставочный тариф услуг на передачу </t>
  </si>
  <si>
    <t>2.4.1.</t>
  </si>
  <si>
    <t>Потребителям сбытовой компании, имеющих одноставочный тариф услуг на передачу АО "Мосэнергосбыт"</t>
  </si>
  <si>
    <t>2.4.2.</t>
  </si>
  <si>
    <t>Потребителям сбытовой компании, имеющих одноставочный тариф услуг на передачу ООО "Энергия"</t>
  </si>
  <si>
    <t>2.4.3.</t>
  </si>
  <si>
    <t>Потребителям сбытовой компании, имеющих одноставочный тариф услуг на передачу ООО "МагнитЭнерго"</t>
  </si>
  <si>
    <t>3</t>
  </si>
  <si>
    <t>Переток между сетями АО "МСК энергосеть" и АО "Оборонэнерго"</t>
  </si>
  <si>
    <t>3.1</t>
  </si>
  <si>
    <t>3.2</t>
  </si>
  <si>
    <t>Население эл. Плиты</t>
  </si>
  <si>
    <t xml:space="preserve">Приравненные к населению </t>
  </si>
  <si>
    <t>3.3</t>
  </si>
  <si>
    <t>Фактические потери в сетях
ОАО «Оборонэнерго»</t>
  </si>
  <si>
    <t>Фактические потери в сетях АО «МСК Энерго» Декабрь 2018</t>
  </si>
  <si>
    <t>(п.1 - п.2)</t>
  </si>
  <si>
    <t>(п.4/п.1)*100</t>
  </si>
  <si>
    <t>%</t>
  </si>
  <si>
    <t>Баланс декабрь 2018: Отрицательный объём потерь "минус" 3028 кВтч переходит в расчёт следующего периода.</t>
  </si>
  <si>
    <t>Отрицательный объём потерь "минус" 3871 кВтч переходит в расчёт следующего периода.</t>
  </si>
  <si>
    <t>(п.4+п.6)</t>
  </si>
  <si>
    <t>Потери в сетях АО «МСК Энерго» к оплате</t>
  </si>
  <si>
    <t>-</t>
  </si>
  <si>
    <t>Отрицательный объём потерь "минус" 3813 кВтч переходит в расчёт следующего периода.</t>
  </si>
  <si>
    <t>АО «Сбытовая компания Луч»</t>
  </si>
  <si>
    <t>ПАО "Московская объединенная</t>
  </si>
  <si>
    <t>АО "МСК Энерго"</t>
  </si>
  <si>
    <t>Директор</t>
  </si>
  <si>
    <t>электросетевая компания"</t>
  </si>
  <si>
    <t>Генеральный директор</t>
  </si>
  <si>
    <t>_________________/ В.В. Бойцов</t>
  </si>
  <si>
    <t>_____________/__________________</t>
  </si>
  <si>
    <t>_______________/А.В. Прокопенко</t>
  </si>
  <si>
    <t>мп</t>
  </si>
  <si>
    <t>Население</t>
  </si>
  <si>
    <t>прирав.</t>
  </si>
  <si>
    <t>оболдино+лесные поляны газ (быт)</t>
  </si>
  <si>
    <t>1. Население, за исключением указанного в пунктах 2. и 3.</t>
  </si>
  <si>
    <t>оболдино электроплиты (быт)</t>
  </si>
  <si>
    <t>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</si>
  <si>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 Население, проживающее в сельских населенных пунктах</t>
  </si>
  <si>
    <t>СНТ "Оболдино" + СНТ "Лесные поляны"</t>
  </si>
  <si>
    <t>4. Приравненные к населению категории потребителей</t>
  </si>
  <si>
    <t>Фактические потери в сетях АО «МСК Энерго» февраль 2019</t>
  </si>
  <si>
    <t>Баланс январь 2018: Отрицательный объём потерь "минус" 3028 кВтч переходит в расчёт следующего периода.</t>
  </si>
  <si>
    <t>Отрицательный объём потерь "минус" 9 934 кВтч переходит в расчёт следующего периода.</t>
  </si>
  <si>
    <t>Фактические потери в сетях АО «МСК Энерго» март 2019</t>
  </si>
  <si>
    <t>Баланс февраль  2019: Отрицательный объём потерь "минус" 10719 кВтч предыдущего периода.</t>
  </si>
  <si>
    <t>Фактические потери в сетях АО «МСК Энерго» апреле 2019</t>
  </si>
  <si>
    <t>Баланс март 2018: Отрицательный объём потерь переходит в расчёт следующего периода.</t>
  </si>
  <si>
    <t>Отрицательный объём потерь "минус" 2741 кВтч переходит в расчёт следующего периода.</t>
  </si>
  <si>
    <t>Баланс апрель 2019: Отрицательный объём потерь предыдущего периода.</t>
  </si>
  <si>
    <t>Фактические потери в сетях АО «МСК Энерго» в июне 2019</t>
  </si>
  <si>
    <t>Фактические потери в сетях АО «МСК Энерго» в июле 2019</t>
  </si>
  <si>
    <t>Фактические потери в сетях АО «МСК Энерго» в августе 2019</t>
  </si>
  <si>
    <t>Потребителям АО «СКЛ», имеющим двухставочный тариф услуг на передачу</t>
  </si>
  <si>
    <t>Фактические потери в сетях АО «МСК Энерго» в сентябре 2019</t>
  </si>
  <si>
    <t>Фактические потери в сетях АО «МСК Энерго» в ноябре 2019</t>
  </si>
  <si>
    <t>Отрицательный объём потерь "минус" 6 061 кВтч переходит в расчёт следующего периода.</t>
  </si>
  <si>
    <t>Фактические потери в сетях АО «МСК Энерго» в декабре 2019</t>
  </si>
  <si>
    <t>Баланс ноябрь 2019: отрицательный объем потерь предыдущего период</t>
  </si>
  <si>
    <t>Фактические потери в сетях АО «МСК Энерго» в декабре  2019</t>
  </si>
  <si>
    <t>Отрицательный объём потерь "минус" 1 700 кВтч переходит в расчёт следующего периода.</t>
  </si>
  <si>
    <t>По дов.77АГ 3503596 от 30.12.2019(Гл.бухгалтер Кушнир И.Е.)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</si>
</sst>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_р_.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  <font>
      <sz val="11"/>
      <color rgb="FFFF0000"/>
      <name val="Arial Cyr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i/>
      <sz val="11"/>
      <name val="Arial Cyr"/>
      <charset val="204"/>
    </font>
    <font>
      <i/>
      <sz val="11"/>
      <color theme="1"/>
      <name val="Arial cyr"/>
      <charset val="204"/>
    </font>
    <font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12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3" fontId="12" fillId="3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4" borderId="14" xfId="1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3" fontId="4" fillId="0" borderId="21" xfId="1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165" fontId="4" fillId="0" borderId="0" xfId="0" applyNumberFormat="1" applyFont="1" applyBorder="1"/>
    <xf numFmtId="3" fontId="4" fillId="0" borderId="0" xfId="0" applyNumberFormat="1" applyFont="1"/>
    <xf numFmtId="3" fontId="16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3" fontId="9" fillId="0" borderId="0" xfId="0" applyNumberFormat="1" applyFont="1" applyAlignment="1">
      <alignment vertical="center"/>
    </xf>
    <xf numFmtId="3" fontId="17" fillId="5" borderId="0" xfId="1" applyNumberFormat="1" applyFont="1" applyFill="1" applyBorder="1" applyAlignment="1">
      <alignment vertical="center"/>
    </xf>
    <xf numFmtId="0" fontId="16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3" fontId="9" fillId="6" borderId="1" xfId="0" applyNumberFormat="1" applyFont="1" applyFill="1" applyBorder="1" applyAlignment="1">
      <alignment vertical="center"/>
    </xf>
    <xf numFmtId="3" fontId="4" fillId="6" borderId="0" xfId="0" applyNumberFormat="1" applyFont="1" applyFill="1" applyBorder="1"/>
    <xf numFmtId="3" fontId="17" fillId="0" borderId="0" xfId="1" applyNumberFormat="1" applyFont="1" applyFill="1" applyBorder="1" applyAlignment="1">
      <alignment vertical="center"/>
    </xf>
    <xf numFmtId="3" fontId="4" fillId="6" borderId="1" xfId="0" applyNumberFormat="1" applyFont="1" applyFill="1" applyBorder="1"/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9" fillId="7" borderId="1" xfId="0" applyNumberFormat="1" applyFont="1" applyFill="1" applyBorder="1" applyAlignment="1">
      <alignment vertical="center"/>
    </xf>
    <xf numFmtId="3" fontId="10" fillId="7" borderId="1" xfId="0" applyNumberFormat="1" applyFont="1" applyFill="1" applyBorder="1" applyAlignment="1">
      <alignment vertical="center"/>
    </xf>
    <xf numFmtId="3" fontId="4" fillId="7" borderId="1" xfId="0" applyNumberFormat="1" applyFont="1" applyFill="1" applyBorder="1" applyAlignment="1">
      <alignment vertical="center"/>
    </xf>
    <xf numFmtId="3" fontId="11" fillId="7" borderId="1" xfId="0" applyNumberFormat="1" applyFont="1" applyFill="1" applyBorder="1" applyAlignment="1">
      <alignment vertical="center"/>
    </xf>
    <xf numFmtId="3" fontId="12" fillId="7" borderId="1" xfId="1" applyNumberFormat="1" applyFont="1" applyFill="1" applyBorder="1" applyAlignment="1">
      <alignment horizontal="center" vertical="center"/>
    </xf>
    <xf numFmtId="3" fontId="4" fillId="7" borderId="1" xfId="1" applyNumberFormat="1" applyFont="1" applyFill="1" applyBorder="1" applyAlignment="1">
      <alignment vertical="center"/>
    </xf>
    <xf numFmtId="3" fontId="12" fillId="7" borderId="1" xfId="0" applyNumberFormat="1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vertical="center"/>
    </xf>
    <xf numFmtId="3" fontId="11" fillId="7" borderId="4" xfId="0" applyNumberFormat="1" applyFont="1" applyFill="1" applyBorder="1" applyAlignment="1">
      <alignment vertical="center"/>
    </xf>
    <xf numFmtId="3" fontId="4" fillId="7" borderId="4" xfId="0" applyNumberFormat="1" applyFont="1" applyFill="1" applyBorder="1" applyAlignment="1">
      <alignment vertical="center"/>
    </xf>
    <xf numFmtId="3" fontId="12" fillId="7" borderId="4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vertical="center"/>
    </xf>
    <xf numFmtId="3" fontId="4" fillId="7" borderId="9" xfId="0" applyNumberFormat="1" applyFont="1" applyFill="1" applyBorder="1" applyAlignment="1">
      <alignment vertical="center"/>
    </xf>
    <xf numFmtId="3" fontId="4" fillId="7" borderId="11" xfId="0" applyNumberFormat="1" applyFont="1" applyFill="1" applyBorder="1" applyAlignment="1">
      <alignment vertical="center"/>
    </xf>
    <xf numFmtId="3" fontId="4" fillId="7" borderId="12" xfId="0" applyNumberFormat="1" applyFont="1" applyFill="1" applyBorder="1" applyAlignment="1">
      <alignment vertical="center"/>
    </xf>
    <xf numFmtId="3" fontId="9" fillId="7" borderId="14" xfId="0" applyNumberFormat="1" applyFont="1" applyFill="1" applyBorder="1" applyAlignment="1">
      <alignment vertical="center"/>
    </xf>
    <xf numFmtId="3" fontId="4" fillId="7" borderId="15" xfId="0" applyNumberFormat="1" applyFont="1" applyFill="1" applyBorder="1" applyAlignment="1">
      <alignment vertical="center"/>
    </xf>
    <xf numFmtId="3" fontId="4" fillId="7" borderId="1" xfId="0" applyNumberFormat="1" applyFont="1" applyFill="1" applyBorder="1" applyAlignment="1">
      <alignment horizontal="center" vertical="center"/>
    </xf>
    <xf numFmtId="3" fontId="9" fillId="7" borderId="17" xfId="0" applyNumberFormat="1" applyFont="1" applyFill="1" applyBorder="1" applyAlignment="1">
      <alignment vertical="center"/>
    </xf>
    <xf numFmtId="3" fontId="4" fillId="7" borderId="17" xfId="0" applyNumberFormat="1" applyFont="1" applyFill="1" applyBorder="1" applyAlignment="1">
      <alignment horizontal="center" vertical="center"/>
    </xf>
    <xf numFmtId="3" fontId="4" fillId="7" borderId="17" xfId="0" applyNumberFormat="1" applyFont="1" applyFill="1" applyBorder="1" applyAlignment="1">
      <alignment vertical="center"/>
    </xf>
    <xf numFmtId="3" fontId="4" fillId="7" borderId="17" xfId="1" applyNumberFormat="1" applyFont="1" applyFill="1" applyBorder="1" applyAlignment="1">
      <alignment vertical="center"/>
    </xf>
    <xf numFmtId="3" fontId="4" fillId="7" borderId="18" xfId="0" applyNumberFormat="1" applyFont="1" applyFill="1" applyBorder="1" applyAlignment="1">
      <alignment vertical="center"/>
    </xf>
    <xf numFmtId="3" fontId="4" fillId="7" borderId="20" xfId="0" applyNumberFormat="1" applyFont="1" applyFill="1" applyBorder="1" applyAlignment="1">
      <alignment horizontal="center" vertical="center"/>
    </xf>
    <xf numFmtId="3" fontId="4" fillId="7" borderId="14" xfId="0" applyNumberFormat="1" applyFont="1" applyFill="1" applyBorder="1" applyAlignment="1">
      <alignment vertical="center"/>
    </xf>
    <xf numFmtId="3" fontId="4" fillId="7" borderId="14" xfId="1" applyNumberFormat="1" applyFont="1" applyFill="1" applyBorder="1" applyAlignment="1">
      <alignment vertical="center"/>
    </xf>
    <xf numFmtId="3" fontId="9" fillId="7" borderId="2" xfId="0" applyNumberFormat="1" applyFont="1" applyFill="1" applyBorder="1" applyAlignment="1">
      <alignment vertical="center"/>
    </xf>
    <xf numFmtId="3" fontId="4" fillId="7" borderId="21" xfId="0" applyNumberFormat="1" applyFont="1" applyFill="1" applyBorder="1" applyAlignment="1">
      <alignment horizontal="center" vertical="center"/>
    </xf>
    <xf numFmtId="3" fontId="4" fillId="7" borderId="21" xfId="0" applyNumberFormat="1" applyFont="1" applyFill="1" applyBorder="1" applyAlignment="1">
      <alignment vertical="center"/>
    </xf>
    <xf numFmtId="3" fontId="4" fillId="7" borderId="21" xfId="1" applyNumberFormat="1" applyFont="1" applyFill="1" applyBorder="1" applyAlignment="1">
      <alignment vertical="center"/>
    </xf>
    <xf numFmtId="3" fontId="4" fillId="7" borderId="3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0" fontId="9" fillId="0" borderId="1" xfId="0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14" fillId="0" borderId="8" xfId="2" applyFont="1" applyBorder="1" applyAlignment="1">
      <alignment horizontal="left" vertical="center" wrapText="1"/>
    </xf>
    <xf numFmtId="0" fontId="14" fillId="0" borderId="9" xfId="2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3" fontId="9" fillId="7" borderId="2" xfId="0" applyNumberFormat="1" applyFont="1" applyFill="1" applyBorder="1" applyAlignment="1">
      <alignment horizontal="center" vertical="center"/>
    </xf>
    <xf numFmtId="3" fontId="9" fillId="7" borderId="21" xfId="0" applyNumberFormat="1" applyFont="1" applyFill="1" applyBorder="1" applyAlignment="1">
      <alignment horizontal="center" vertical="center"/>
    </xf>
    <xf numFmtId="3" fontId="9" fillId="7" borderId="3" xfId="0" applyNumberFormat="1" applyFont="1" applyFill="1" applyBorder="1" applyAlignment="1">
      <alignment horizontal="center" vertical="center"/>
    </xf>
    <xf numFmtId="10" fontId="9" fillId="7" borderId="2" xfId="0" applyNumberFormat="1" applyFont="1" applyFill="1" applyBorder="1" applyAlignment="1">
      <alignment horizontal="center" vertical="center"/>
    </xf>
    <xf numFmtId="10" fontId="9" fillId="7" borderId="21" xfId="0" applyNumberFormat="1" applyFont="1" applyFill="1" applyBorder="1" applyAlignment="1">
      <alignment horizontal="center" vertical="center"/>
    </xf>
    <xf numFmtId="10" fontId="9" fillId="7" borderId="3" xfId="0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3" fontId="9" fillId="7" borderId="1" xfId="0" applyNumberFormat="1" applyFont="1" applyFill="1" applyBorder="1" applyAlignment="1">
      <alignment horizontal="center" vertical="center"/>
    </xf>
    <xf numFmtId="10" fontId="9" fillId="7" borderId="1" xfId="0" applyNumberFormat="1" applyFont="1" applyFill="1" applyBorder="1" applyAlignment="1">
      <alignment horizontal="center" vertical="center"/>
    </xf>
    <xf numFmtId="0" fontId="1" fillId="0" borderId="2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3" fontId="12" fillId="7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3" fontId="10" fillId="7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0" fontId="10" fillId="7" borderId="1" xfId="0" applyNumberFormat="1" applyFont="1" applyFill="1" applyBorder="1" applyAlignment="1">
      <alignment horizontal="center" vertical="center"/>
    </xf>
    <xf numFmtId="1" fontId="10" fillId="7" borderId="2" xfId="0" applyNumberFormat="1" applyFont="1" applyFill="1" applyBorder="1" applyAlignment="1">
      <alignment horizontal="center" vertical="center"/>
    </xf>
    <xf numFmtId="1" fontId="10" fillId="7" borderId="21" xfId="0" applyNumberFormat="1" applyFont="1" applyFill="1" applyBorder="1" applyAlignment="1">
      <alignment horizontal="center" vertical="center"/>
    </xf>
    <xf numFmtId="1" fontId="10" fillId="7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Обычный" xfId="0" builtinId="0"/>
    <cellStyle name="Обычный 4" xfId="2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E15" sqref="E15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3" width="0" style="1" hidden="1" customWidth="1"/>
    <col min="14" max="14" width="9.140625" style="1"/>
    <col min="15" max="15" width="10.28515625" style="1" bestFit="1" customWidth="1"/>
    <col min="16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4"/>
      <c r="I2" s="4" t="s">
        <v>1</v>
      </c>
    </row>
    <row r="3" spans="1:15" x14ac:dyDescent="0.2">
      <c r="F3" s="3"/>
      <c r="G3" s="3"/>
      <c r="H3" s="4"/>
      <c r="I3" s="4" t="s">
        <v>2</v>
      </c>
    </row>
    <row r="4" spans="1:15" x14ac:dyDescent="0.2">
      <c r="F4" s="5"/>
      <c r="G4" s="5"/>
      <c r="H4" s="4"/>
      <c r="I4" s="4" t="s">
        <v>3</v>
      </c>
    </row>
    <row r="6" spans="1:15" ht="15.75" x14ac:dyDescent="0.25">
      <c r="A6" s="216" t="s">
        <v>4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216" t="s">
        <v>5</v>
      </c>
      <c r="B7" s="216"/>
      <c r="C7" s="216"/>
      <c r="D7" s="216"/>
      <c r="E7" s="216"/>
      <c r="F7" s="216"/>
      <c r="G7" s="216"/>
      <c r="H7" s="216"/>
      <c r="I7" s="216"/>
    </row>
    <row r="8" spans="1:15" ht="15.75" x14ac:dyDescent="0.25">
      <c r="A8" s="6"/>
      <c r="B8" s="7"/>
      <c r="C8" s="8" t="s">
        <v>6</v>
      </c>
      <c r="D8" s="217">
        <v>43466</v>
      </c>
      <c r="E8" s="217"/>
      <c r="F8" s="6" t="s">
        <v>7</v>
      </c>
      <c r="G8" s="7"/>
      <c r="H8" s="7"/>
      <c r="I8" s="7"/>
    </row>
    <row r="10" spans="1:15" ht="30" x14ac:dyDescent="0.2">
      <c r="A10" s="9" t="s">
        <v>8</v>
      </c>
      <c r="B10" s="218" t="s">
        <v>9</v>
      </c>
      <c r="C10" s="219"/>
      <c r="D10" s="9"/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</row>
    <row r="11" spans="1:15" ht="30.75" customHeight="1" x14ac:dyDescent="0.2">
      <c r="A11" s="10">
        <v>1</v>
      </c>
      <c r="B11" s="220" t="s">
        <v>15</v>
      </c>
      <c r="C11" s="221"/>
      <c r="D11" s="11" t="s">
        <v>16</v>
      </c>
      <c r="E11" s="12">
        <f>E12</f>
        <v>49472</v>
      </c>
      <c r="F11" s="13">
        <f>F12</f>
        <v>0</v>
      </c>
      <c r="G11" s="14"/>
      <c r="H11" s="13">
        <f>H12</f>
        <v>49472</v>
      </c>
      <c r="I11" s="14"/>
    </row>
    <row r="12" spans="1:15" ht="25.5" customHeight="1" x14ac:dyDescent="0.2">
      <c r="A12" s="15" t="s">
        <v>17</v>
      </c>
      <c r="B12" s="207" t="s">
        <v>18</v>
      </c>
      <c r="C12" s="208"/>
      <c r="D12" s="11" t="s">
        <v>16</v>
      </c>
      <c r="E12" s="16">
        <f>SUM(F12:I12)</f>
        <v>49472</v>
      </c>
      <c r="F12" s="14">
        <v>0</v>
      </c>
      <c r="G12" s="14"/>
      <c r="H12" s="17">
        <v>49472</v>
      </c>
      <c r="I12" s="14"/>
      <c r="K12" s="77"/>
    </row>
    <row r="13" spans="1:15" ht="27" customHeight="1" x14ac:dyDescent="0.2">
      <c r="A13" s="11" t="s">
        <v>19</v>
      </c>
      <c r="B13" s="207" t="s">
        <v>20</v>
      </c>
      <c r="C13" s="208"/>
      <c r="D13" s="11" t="s">
        <v>16</v>
      </c>
      <c r="E13" s="12"/>
      <c r="F13" s="14"/>
      <c r="G13" s="14"/>
      <c r="H13" s="14"/>
      <c r="I13" s="14"/>
    </row>
    <row r="14" spans="1:15" ht="27" customHeight="1" x14ac:dyDescent="0.2">
      <c r="A14" s="11" t="s">
        <v>21</v>
      </c>
      <c r="B14" s="207" t="s">
        <v>22</v>
      </c>
      <c r="C14" s="208"/>
      <c r="D14" s="11" t="s">
        <v>16</v>
      </c>
      <c r="E14" s="12"/>
      <c r="F14" s="14"/>
      <c r="G14" s="14"/>
      <c r="H14" s="14"/>
      <c r="I14" s="14"/>
    </row>
    <row r="15" spans="1:15" ht="29.25" customHeight="1" x14ac:dyDescent="0.2">
      <c r="A15" s="10">
        <v>2</v>
      </c>
      <c r="B15" s="220" t="s">
        <v>23</v>
      </c>
      <c r="C15" s="221"/>
      <c r="D15" s="11" t="s">
        <v>16</v>
      </c>
      <c r="E15" s="12">
        <f>F15+H15+I15</f>
        <v>50257</v>
      </c>
      <c r="F15" s="12">
        <f>F16+F18+F20+F25</f>
        <v>0</v>
      </c>
      <c r="G15" s="12">
        <f>G16+G18+G20+G25</f>
        <v>0</v>
      </c>
      <c r="H15" s="12">
        <f>H16+H18+H20+H25</f>
        <v>0</v>
      </c>
      <c r="I15" s="18">
        <f>I16+I25</f>
        <v>50257</v>
      </c>
      <c r="J15" s="78"/>
      <c r="K15" s="78"/>
      <c r="L15" s="79"/>
      <c r="M15" s="80"/>
      <c r="O15" s="81"/>
    </row>
    <row r="16" spans="1:15" ht="42.75" customHeight="1" x14ac:dyDescent="0.2">
      <c r="A16" s="11" t="s">
        <v>24</v>
      </c>
      <c r="B16" s="207" t="s">
        <v>25</v>
      </c>
      <c r="C16" s="208"/>
      <c r="D16" s="11" t="s">
        <v>16</v>
      </c>
      <c r="E16" s="19">
        <f>I16+H16+F16</f>
        <v>50257</v>
      </c>
      <c r="F16" s="20">
        <f>F17</f>
        <v>0</v>
      </c>
      <c r="G16" s="20"/>
      <c r="H16" s="21"/>
      <c r="I16" s="22">
        <f>I20+K16</f>
        <v>50257</v>
      </c>
      <c r="J16" s="82"/>
      <c r="K16" s="81">
        <v>12</v>
      </c>
      <c r="L16" s="83"/>
      <c r="M16" s="80"/>
    </row>
    <row r="17" spans="1:13" ht="15" x14ac:dyDescent="0.2">
      <c r="A17" s="11" t="s">
        <v>26</v>
      </c>
      <c r="B17" s="207" t="s">
        <v>27</v>
      </c>
      <c r="C17" s="208"/>
      <c r="D17" s="11" t="s">
        <v>16</v>
      </c>
      <c r="E17" s="19">
        <f>F17+I17</f>
        <v>0</v>
      </c>
      <c r="F17" s="20">
        <v>0</v>
      </c>
      <c r="G17" s="20"/>
      <c r="H17" s="22"/>
      <c r="I17" s="17"/>
      <c r="K17" s="80"/>
      <c r="L17" s="84"/>
      <c r="M17" s="80"/>
    </row>
    <row r="18" spans="1:13" ht="15" x14ac:dyDescent="0.2">
      <c r="A18" s="11"/>
      <c r="B18" s="207"/>
      <c r="C18" s="208"/>
      <c r="D18" s="11"/>
      <c r="E18" s="19"/>
      <c r="F18" s="20"/>
      <c r="G18" s="20"/>
      <c r="H18" s="23"/>
      <c r="I18" s="24"/>
    </row>
    <row r="19" spans="1:13" ht="15" x14ac:dyDescent="0.2">
      <c r="A19" s="25" t="s">
        <v>28</v>
      </c>
      <c r="B19" s="207" t="s">
        <v>29</v>
      </c>
      <c r="C19" s="208"/>
      <c r="D19" s="11" t="s">
        <v>30</v>
      </c>
      <c r="E19" s="19">
        <v>0</v>
      </c>
      <c r="F19" s="20"/>
      <c r="G19" s="20"/>
      <c r="H19" s="23"/>
      <c r="I19" s="20"/>
    </row>
    <row r="20" spans="1:13" ht="15" x14ac:dyDescent="0.2">
      <c r="A20" s="25" t="s">
        <v>31</v>
      </c>
      <c r="B20" s="207" t="s">
        <v>32</v>
      </c>
      <c r="C20" s="208"/>
      <c r="D20" s="11" t="s">
        <v>16</v>
      </c>
      <c r="E20" s="19">
        <f>I20</f>
        <v>50245</v>
      </c>
      <c r="F20" s="20"/>
      <c r="G20" s="20"/>
      <c r="H20" s="23"/>
      <c r="I20" s="26">
        <f>SUM(I21:I24)</f>
        <v>50245</v>
      </c>
      <c r="J20" s="78"/>
      <c r="K20" s="85" t="s">
        <v>77</v>
      </c>
      <c r="L20" s="85" t="s">
        <v>78</v>
      </c>
    </row>
    <row r="21" spans="1:13" ht="15" x14ac:dyDescent="0.2">
      <c r="A21" s="25" t="s">
        <v>33</v>
      </c>
      <c r="B21" s="207" t="s">
        <v>34</v>
      </c>
      <c r="C21" s="208"/>
      <c r="D21" s="11" t="s">
        <v>16</v>
      </c>
      <c r="E21" s="19"/>
      <c r="F21" s="20"/>
      <c r="G21" s="20"/>
      <c r="H21" s="23"/>
      <c r="I21" s="27">
        <f>K21+L21</f>
        <v>12083</v>
      </c>
      <c r="J21" s="78" t="s">
        <v>79</v>
      </c>
      <c r="K21" s="86">
        <f>12432-K22</f>
        <v>12083</v>
      </c>
      <c r="L21" s="86"/>
      <c r="M21" s="1" t="s">
        <v>80</v>
      </c>
    </row>
    <row r="22" spans="1:13" ht="15" x14ac:dyDescent="0.2">
      <c r="A22" s="25" t="s">
        <v>35</v>
      </c>
      <c r="B22" s="207" t="s">
        <v>36</v>
      </c>
      <c r="C22" s="208"/>
      <c r="D22" s="11" t="s">
        <v>16</v>
      </c>
      <c r="E22" s="19"/>
      <c r="F22" s="20"/>
      <c r="G22" s="20"/>
      <c r="H22" s="23"/>
      <c r="I22" s="27">
        <f t="shared" ref="I22:I23" si="0">K22+L22</f>
        <v>349</v>
      </c>
      <c r="J22" s="78" t="s">
        <v>81</v>
      </c>
      <c r="K22" s="86">
        <v>349</v>
      </c>
      <c r="L22" s="86"/>
      <c r="M22" s="1" t="s">
        <v>82</v>
      </c>
    </row>
    <row r="23" spans="1:13" ht="15" x14ac:dyDescent="0.2">
      <c r="A23" s="25" t="s">
        <v>37</v>
      </c>
      <c r="B23" s="207" t="s">
        <v>38</v>
      </c>
      <c r="C23" s="208"/>
      <c r="D23" s="11" t="s">
        <v>16</v>
      </c>
      <c r="E23" s="19"/>
      <c r="F23" s="20"/>
      <c r="G23" s="20"/>
      <c r="H23" s="23"/>
      <c r="I23" s="28">
        <f t="shared" si="0"/>
        <v>0</v>
      </c>
      <c r="J23" s="78" t="s">
        <v>65</v>
      </c>
      <c r="K23" s="86"/>
      <c r="L23" s="86"/>
      <c r="M23" s="1" t="s">
        <v>83</v>
      </c>
    </row>
    <row r="24" spans="1:13" ht="26.25" customHeight="1" thickBot="1" x14ac:dyDescent="0.25">
      <c r="A24" s="29" t="s">
        <v>39</v>
      </c>
      <c r="B24" s="209" t="s">
        <v>40</v>
      </c>
      <c r="C24" s="210"/>
      <c r="D24" s="30" t="s">
        <v>16</v>
      </c>
      <c r="E24" s="31"/>
      <c r="F24" s="32"/>
      <c r="G24" s="32"/>
      <c r="H24" s="33"/>
      <c r="I24" s="28">
        <f>L24</f>
        <v>37813</v>
      </c>
      <c r="J24" s="78" t="s">
        <v>84</v>
      </c>
      <c r="K24" s="86"/>
      <c r="L24" s="86">
        <v>37813</v>
      </c>
      <c r="M24" s="1" t="s">
        <v>85</v>
      </c>
    </row>
    <row r="25" spans="1:13" ht="39" customHeight="1" thickBot="1" x14ac:dyDescent="0.25">
      <c r="A25" s="34" t="s">
        <v>41</v>
      </c>
      <c r="B25" s="211" t="s">
        <v>42</v>
      </c>
      <c r="C25" s="212"/>
      <c r="D25" s="35" t="s">
        <v>16</v>
      </c>
      <c r="E25" s="36">
        <f>H25+I25</f>
        <v>0</v>
      </c>
      <c r="F25" s="37"/>
      <c r="G25" s="38"/>
      <c r="H25" s="38">
        <f>H26+H27+H28</f>
        <v>0</v>
      </c>
      <c r="I25" s="39">
        <f>I26+I27+I28</f>
        <v>0</v>
      </c>
      <c r="K25" s="78"/>
    </row>
    <row r="26" spans="1:13" ht="23.25" customHeight="1" x14ac:dyDescent="0.2">
      <c r="A26" s="40" t="s">
        <v>43</v>
      </c>
      <c r="B26" s="200" t="s">
        <v>44</v>
      </c>
      <c r="C26" s="201"/>
      <c r="D26" s="11" t="s">
        <v>16</v>
      </c>
      <c r="E26" s="41">
        <f>H26</f>
        <v>0</v>
      </c>
      <c r="F26" s="14"/>
      <c r="G26" s="14"/>
      <c r="H26" s="22"/>
      <c r="I26" s="42"/>
      <c r="K26" s="78">
        <f>E16-E29</f>
        <v>50257</v>
      </c>
      <c r="L26" s="78"/>
    </row>
    <row r="27" spans="1:13" ht="15" x14ac:dyDescent="0.2">
      <c r="A27" s="40" t="s">
        <v>45</v>
      </c>
      <c r="B27" s="200" t="s">
        <v>46</v>
      </c>
      <c r="C27" s="201"/>
      <c r="D27" s="11" t="s">
        <v>16</v>
      </c>
      <c r="E27" s="12">
        <f>H27</f>
        <v>0</v>
      </c>
      <c r="F27" s="43"/>
      <c r="G27" s="14"/>
      <c r="H27" s="22"/>
      <c r="I27" s="42"/>
      <c r="K27" s="78"/>
    </row>
    <row r="28" spans="1:13" ht="15.75" thickBot="1" x14ac:dyDescent="0.25">
      <c r="A28" s="44" t="s">
        <v>47</v>
      </c>
      <c r="B28" s="213" t="s">
        <v>48</v>
      </c>
      <c r="C28" s="214"/>
      <c r="D28" s="45" t="s">
        <v>16</v>
      </c>
      <c r="E28" s="46">
        <f>H28+I28</f>
        <v>0</v>
      </c>
      <c r="F28" s="47"/>
      <c r="G28" s="48"/>
      <c r="H28" s="49"/>
      <c r="I28" s="50"/>
    </row>
    <row r="29" spans="1:13" ht="15.75" thickBot="1" x14ac:dyDescent="0.25">
      <c r="A29" s="51" t="s">
        <v>49</v>
      </c>
      <c r="B29" s="205" t="s">
        <v>50</v>
      </c>
      <c r="C29" s="206"/>
      <c r="D29" s="52" t="s">
        <v>16</v>
      </c>
      <c r="E29" s="36">
        <f>H29+I29</f>
        <v>0</v>
      </c>
      <c r="F29" s="53"/>
      <c r="G29" s="54"/>
      <c r="H29" s="55"/>
      <c r="I29" s="56"/>
    </row>
    <row r="30" spans="1:13" ht="15" x14ac:dyDescent="0.2">
      <c r="A30" s="25" t="s">
        <v>51</v>
      </c>
      <c r="B30" s="200" t="s">
        <v>25</v>
      </c>
      <c r="C30" s="201"/>
      <c r="D30" s="11" t="s">
        <v>16</v>
      </c>
      <c r="E30" s="41">
        <f>H30+I30</f>
        <v>0</v>
      </c>
      <c r="F30" s="43"/>
      <c r="G30" s="14"/>
      <c r="H30" s="57"/>
      <c r="I30" s="58"/>
    </row>
    <row r="31" spans="1:13" ht="15" x14ac:dyDescent="0.2">
      <c r="A31" s="25" t="s">
        <v>52</v>
      </c>
      <c r="B31" s="200"/>
      <c r="C31" s="201"/>
      <c r="D31" s="11" t="s">
        <v>16</v>
      </c>
      <c r="E31" s="12"/>
      <c r="F31" s="43"/>
      <c r="G31" s="14"/>
      <c r="H31" s="57"/>
      <c r="I31" s="58"/>
    </row>
    <row r="32" spans="1:13" ht="15" x14ac:dyDescent="0.2">
      <c r="A32" s="25"/>
      <c r="B32" s="59" t="s">
        <v>53</v>
      </c>
      <c r="C32" s="60"/>
      <c r="D32" s="11"/>
      <c r="E32" s="61"/>
      <c r="F32" s="62"/>
      <c r="G32" s="63"/>
      <c r="H32" s="64"/>
      <c r="I32" s="65"/>
    </row>
    <row r="33" spans="1:11" ht="28.5" x14ac:dyDescent="0.2">
      <c r="A33" s="25"/>
      <c r="B33" s="59" t="s">
        <v>54</v>
      </c>
      <c r="C33" s="60"/>
      <c r="D33" s="11"/>
      <c r="E33" s="61"/>
      <c r="F33" s="62"/>
      <c r="G33" s="63"/>
      <c r="H33" s="64"/>
      <c r="I33" s="65"/>
    </row>
    <row r="34" spans="1:11" ht="15" x14ac:dyDescent="0.2">
      <c r="A34" s="25" t="s">
        <v>55</v>
      </c>
      <c r="B34" s="200" t="s">
        <v>56</v>
      </c>
      <c r="C34" s="201"/>
      <c r="D34" s="11"/>
      <c r="E34" s="202"/>
      <c r="F34" s="203"/>
      <c r="G34" s="203"/>
      <c r="H34" s="203"/>
      <c r="I34" s="204"/>
      <c r="J34" s="78"/>
    </row>
    <row r="35" spans="1:11" ht="15" x14ac:dyDescent="0.2">
      <c r="A35" s="10">
        <v>4</v>
      </c>
      <c r="B35" s="197" t="s">
        <v>57</v>
      </c>
      <c r="C35" s="66" t="s">
        <v>58</v>
      </c>
      <c r="D35" s="11" t="s">
        <v>16</v>
      </c>
      <c r="E35" s="195">
        <f>E11-E15-E29</f>
        <v>-785</v>
      </c>
      <c r="F35" s="195"/>
      <c r="G35" s="195"/>
      <c r="H35" s="195"/>
      <c r="I35" s="195"/>
      <c r="K35" s="78"/>
    </row>
    <row r="36" spans="1:11" ht="15" x14ac:dyDescent="0.2">
      <c r="A36" s="10">
        <v>5</v>
      </c>
      <c r="B36" s="198"/>
      <c r="C36" s="66" t="s">
        <v>59</v>
      </c>
      <c r="D36" s="11" t="s">
        <v>60</v>
      </c>
      <c r="E36" s="199">
        <f>E35/E11</f>
        <v>-1.5867561448900388E-2</v>
      </c>
      <c r="F36" s="199"/>
      <c r="G36" s="199"/>
      <c r="H36" s="199"/>
      <c r="I36" s="199"/>
    </row>
    <row r="37" spans="1:11" ht="15" x14ac:dyDescent="0.2">
      <c r="A37" s="10">
        <v>6</v>
      </c>
      <c r="B37" s="194" t="s">
        <v>61</v>
      </c>
      <c r="C37" s="194"/>
      <c r="D37" s="194"/>
      <c r="E37" s="195">
        <v>-3028</v>
      </c>
      <c r="F37" s="195"/>
      <c r="G37" s="195"/>
      <c r="H37" s="195"/>
      <c r="I37" s="195"/>
    </row>
    <row r="38" spans="1:11" ht="60" x14ac:dyDescent="0.2">
      <c r="A38" s="67">
        <v>7</v>
      </c>
      <c r="B38" s="68" t="s">
        <v>62</v>
      </c>
      <c r="C38" s="66" t="s">
        <v>63</v>
      </c>
      <c r="D38" s="11" t="s">
        <v>16</v>
      </c>
      <c r="E38" s="196">
        <f>E37+E35</f>
        <v>-3813</v>
      </c>
      <c r="F38" s="196"/>
      <c r="G38" s="196"/>
      <c r="H38" s="196"/>
      <c r="I38" s="196"/>
    </row>
    <row r="39" spans="1:11" ht="15" x14ac:dyDescent="0.2">
      <c r="A39" s="10">
        <v>8</v>
      </c>
      <c r="B39" s="197" t="s">
        <v>64</v>
      </c>
      <c r="C39" s="9" t="s">
        <v>65</v>
      </c>
      <c r="D39" s="11" t="s">
        <v>16</v>
      </c>
      <c r="E39" s="195">
        <v>0</v>
      </c>
      <c r="F39" s="195"/>
      <c r="G39" s="195"/>
      <c r="H39" s="195"/>
      <c r="I39" s="195"/>
    </row>
    <row r="40" spans="1:11" ht="15" x14ac:dyDescent="0.2">
      <c r="A40" s="10">
        <v>9</v>
      </c>
      <c r="B40" s="198"/>
      <c r="C40" s="9" t="s">
        <v>65</v>
      </c>
      <c r="D40" s="11" t="s">
        <v>60</v>
      </c>
      <c r="E40" s="199">
        <v>0</v>
      </c>
      <c r="F40" s="199"/>
      <c r="G40" s="199"/>
      <c r="H40" s="199"/>
      <c r="I40" s="199"/>
    </row>
    <row r="41" spans="1:11" ht="15" x14ac:dyDescent="0.2">
      <c r="A41" s="192" t="s">
        <v>66</v>
      </c>
      <c r="B41" s="192"/>
      <c r="C41" s="192"/>
      <c r="D41" s="192"/>
      <c r="E41" s="192"/>
      <c r="F41" s="192"/>
      <c r="G41" s="192"/>
      <c r="H41" s="192"/>
      <c r="I41" s="192"/>
    </row>
    <row r="42" spans="1:11" ht="15" x14ac:dyDescent="0.2">
      <c r="A42" s="69"/>
      <c r="B42" s="68"/>
      <c r="C42" s="68"/>
      <c r="D42" s="70"/>
      <c r="E42" s="71"/>
      <c r="F42" s="72"/>
      <c r="G42" s="72"/>
      <c r="H42" s="72"/>
      <c r="I42" s="72"/>
    </row>
    <row r="43" spans="1:11" ht="15" x14ac:dyDescent="0.25">
      <c r="A43" s="193" t="s">
        <v>67</v>
      </c>
      <c r="B43" s="193"/>
      <c r="C43" s="193" t="s">
        <v>68</v>
      </c>
      <c r="D43" s="193"/>
      <c r="E43" s="193"/>
      <c r="F43" s="193" t="s">
        <v>69</v>
      </c>
      <c r="G43" s="193"/>
      <c r="H43" s="193"/>
      <c r="I43" s="193"/>
    </row>
    <row r="44" spans="1:11" ht="15" x14ac:dyDescent="0.25">
      <c r="A44" s="73" t="s">
        <v>70</v>
      </c>
      <c r="B44" s="74"/>
      <c r="C44" s="75" t="s">
        <v>71</v>
      </c>
      <c r="D44" s="75"/>
      <c r="E44" s="75"/>
      <c r="F44" s="193" t="s">
        <v>72</v>
      </c>
      <c r="G44" s="193"/>
      <c r="H44" s="193"/>
      <c r="I44" s="193"/>
    </row>
    <row r="45" spans="1:11" ht="15" x14ac:dyDescent="0.25">
      <c r="A45" s="73"/>
      <c r="B45" s="76"/>
      <c r="C45" s="76"/>
      <c r="D45" s="73"/>
      <c r="E45" s="76"/>
      <c r="G45" s="73"/>
      <c r="H45" s="76"/>
      <c r="I45" s="76"/>
    </row>
    <row r="46" spans="1:11" ht="15" x14ac:dyDescent="0.25">
      <c r="A46" s="193" t="s">
        <v>73</v>
      </c>
      <c r="B46" s="193"/>
      <c r="C46" s="193" t="s">
        <v>74</v>
      </c>
      <c r="D46" s="193"/>
      <c r="E46" s="193"/>
      <c r="F46" s="193" t="s">
        <v>75</v>
      </c>
      <c r="G46" s="193"/>
      <c r="H46" s="193"/>
      <c r="I46" s="193"/>
    </row>
    <row r="47" spans="1:11" x14ac:dyDescent="0.2">
      <c r="A47" s="76" t="s">
        <v>76</v>
      </c>
      <c r="B47" s="76"/>
      <c r="D47" s="76" t="s">
        <v>76</v>
      </c>
      <c r="E47" s="76"/>
      <c r="G47" s="76" t="s">
        <v>76</v>
      </c>
      <c r="H47" s="76"/>
      <c r="I47" s="76"/>
    </row>
    <row r="48" spans="1:11" ht="15" x14ac:dyDescent="0.25">
      <c r="A48" s="191"/>
      <c r="B48" s="191"/>
      <c r="C48" s="191"/>
      <c r="G48" s="191"/>
      <c r="H48" s="191"/>
      <c r="I48" s="191"/>
    </row>
  </sheetData>
  <mergeCells count="47">
    <mergeCell ref="B17:C17"/>
    <mergeCell ref="H1:I1"/>
    <mergeCell ref="A6:I6"/>
    <mergeCell ref="A7:I7"/>
    <mergeCell ref="D8:E8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4:C34"/>
    <mergeCell ref="E34:I34"/>
    <mergeCell ref="B35:B36"/>
    <mergeCell ref="E35:I35"/>
    <mergeCell ref="E36:I36"/>
    <mergeCell ref="B37:D37"/>
    <mergeCell ref="E37:I37"/>
    <mergeCell ref="E38:I38"/>
    <mergeCell ref="B39:B40"/>
    <mergeCell ref="E39:I39"/>
    <mergeCell ref="E40:I40"/>
    <mergeCell ref="A48:C48"/>
    <mergeCell ref="G48:I48"/>
    <mergeCell ref="A41:I41"/>
    <mergeCell ref="A43:B43"/>
    <mergeCell ref="C43:E43"/>
    <mergeCell ref="F43:I43"/>
    <mergeCell ref="F44:I44"/>
    <mergeCell ref="A46:B46"/>
    <mergeCell ref="C46:E46"/>
    <mergeCell ref="F46:I4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sqref="A1:XFD1048576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11.140625" style="1" customWidth="1"/>
    <col min="9" max="9" width="13.710937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2.28515625" style="1" customWidth="1"/>
    <col min="16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172"/>
      <c r="I2" s="172" t="s">
        <v>1</v>
      </c>
    </row>
    <row r="3" spans="1:15" x14ac:dyDescent="0.2">
      <c r="F3" s="3"/>
      <c r="G3" s="3"/>
      <c r="H3" s="172"/>
      <c r="I3" s="172" t="s">
        <v>2</v>
      </c>
    </row>
    <row r="4" spans="1:15" x14ac:dyDescent="0.2">
      <c r="F4" s="5"/>
      <c r="G4" s="5"/>
      <c r="H4" s="172"/>
      <c r="I4" s="172" t="s">
        <v>3</v>
      </c>
    </row>
    <row r="6" spans="1:15" ht="15.75" x14ac:dyDescent="0.25">
      <c r="A6" s="216" t="s">
        <v>4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216" t="s">
        <v>5</v>
      </c>
      <c r="B7" s="216"/>
      <c r="C7" s="216"/>
      <c r="D7" s="216"/>
      <c r="E7" s="216"/>
      <c r="F7" s="216"/>
      <c r="G7" s="216"/>
      <c r="H7" s="216"/>
      <c r="I7" s="216"/>
    </row>
    <row r="8" spans="1:15" ht="15.75" x14ac:dyDescent="0.25">
      <c r="A8" s="6"/>
      <c r="B8" s="7"/>
      <c r="C8" s="173" t="s">
        <v>6</v>
      </c>
      <c r="D8" s="217">
        <v>43739</v>
      </c>
      <c r="E8" s="217"/>
      <c r="F8" s="6" t="s">
        <v>7</v>
      </c>
      <c r="G8" s="7"/>
      <c r="H8" s="7"/>
      <c r="I8" s="7"/>
    </row>
    <row r="10" spans="1:15" ht="30" x14ac:dyDescent="0.2">
      <c r="A10" s="177" t="s">
        <v>8</v>
      </c>
      <c r="B10" s="218" t="s">
        <v>9</v>
      </c>
      <c r="C10" s="219"/>
      <c r="D10" s="174"/>
      <c r="E10" s="180" t="s">
        <v>10</v>
      </c>
      <c r="F10" s="180" t="s">
        <v>11</v>
      </c>
      <c r="G10" s="180" t="s">
        <v>12</v>
      </c>
      <c r="H10" s="180" t="s">
        <v>13</v>
      </c>
      <c r="I10" s="180" t="s">
        <v>14</v>
      </c>
    </row>
    <row r="11" spans="1:15" ht="15" x14ac:dyDescent="0.2">
      <c r="A11" s="10">
        <v>1</v>
      </c>
      <c r="B11" s="220" t="s">
        <v>15</v>
      </c>
      <c r="C11" s="221"/>
      <c r="D11" s="11" t="s">
        <v>16</v>
      </c>
      <c r="E11" s="133">
        <f>E12</f>
        <v>30717</v>
      </c>
      <c r="F11" s="134"/>
      <c r="G11" s="135"/>
      <c r="H11" s="134">
        <f>H12</f>
        <v>30717</v>
      </c>
      <c r="I11" s="135"/>
    </row>
    <row r="12" spans="1:15" ht="15" x14ac:dyDescent="0.2">
      <c r="A12" s="15" t="s">
        <v>17</v>
      </c>
      <c r="B12" s="207" t="s">
        <v>18</v>
      </c>
      <c r="C12" s="208"/>
      <c r="D12" s="11" t="s">
        <v>16</v>
      </c>
      <c r="E12" s="133">
        <f>H12</f>
        <v>30717</v>
      </c>
      <c r="F12" s="135"/>
      <c r="G12" s="135"/>
      <c r="H12" s="133">
        <v>30717</v>
      </c>
      <c r="I12" s="135"/>
      <c r="K12" s="77"/>
    </row>
    <row r="13" spans="1:15" ht="15" x14ac:dyDescent="0.2">
      <c r="A13" s="11" t="s">
        <v>19</v>
      </c>
      <c r="B13" s="207" t="s">
        <v>20</v>
      </c>
      <c r="C13" s="208"/>
      <c r="D13" s="11" t="s">
        <v>16</v>
      </c>
      <c r="E13" s="133"/>
      <c r="F13" s="135"/>
      <c r="G13" s="135"/>
      <c r="H13" s="135"/>
      <c r="I13" s="135"/>
    </row>
    <row r="14" spans="1:15" ht="15" x14ac:dyDescent="0.2">
      <c r="A14" s="11" t="s">
        <v>21</v>
      </c>
      <c r="B14" s="207" t="s">
        <v>22</v>
      </c>
      <c r="C14" s="208"/>
      <c r="D14" s="11" t="s">
        <v>16</v>
      </c>
      <c r="E14" s="133"/>
      <c r="F14" s="135"/>
      <c r="G14" s="135"/>
      <c r="H14" s="135"/>
      <c r="I14" s="135"/>
    </row>
    <row r="15" spans="1:15" ht="15" x14ac:dyDescent="0.2">
      <c r="A15" s="10">
        <v>2</v>
      </c>
      <c r="B15" s="220" t="s">
        <v>23</v>
      </c>
      <c r="C15" s="221"/>
      <c r="D15" s="11" t="s">
        <v>16</v>
      </c>
      <c r="E15" s="133">
        <f>I15</f>
        <v>28063</v>
      </c>
      <c r="F15" s="133"/>
      <c r="G15" s="133"/>
      <c r="H15" s="133"/>
      <c r="I15" s="133">
        <f>I16+I25</f>
        <v>28063</v>
      </c>
      <c r="J15" s="78"/>
      <c r="K15" s="78"/>
      <c r="L15" s="79"/>
      <c r="M15" s="80"/>
      <c r="O15" s="81"/>
    </row>
    <row r="16" spans="1:15" ht="15" x14ac:dyDescent="0.2">
      <c r="A16" s="11" t="s">
        <v>24</v>
      </c>
      <c r="B16" s="207" t="s">
        <v>25</v>
      </c>
      <c r="C16" s="208"/>
      <c r="D16" s="11" t="s">
        <v>16</v>
      </c>
      <c r="E16" s="136">
        <f>I16</f>
        <v>28063</v>
      </c>
      <c r="F16" s="135"/>
      <c r="G16" s="135"/>
      <c r="H16" s="137"/>
      <c r="I16" s="138">
        <v>28063</v>
      </c>
      <c r="J16" s="82"/>
      <c r="K16" s="81">
        <v>43</v>
      </c>
      <c r="L16" s="83"/>
      <c r="M16" s="80"/>
    </row>
    <row r="17" spans="1:13" ht="15" x14ac:dyDescent="0.2">
      <c r="A17" s="11" t="s">
        <v>26</v>
      </c>
      <c r="B17" s="207" t="s">
        <v>27</v>
      </c>
      <c r="C17" s="208"/>
      <c r="D17" s="11" t="s">
        <v>16</v>
      </c>
      <c r="E17" s="136"/>
      <c r="F17" s="135"/>
      <c r="G17" s="135"/>
      <c r="H17" s="138"/>
      <c r="I17" s="135"/>
      <c r="K17" s="80"/>
      <c r="L17" s="84"/>
      <c r="M17" s="80"/>
    </row>
    <row r="18" spans="1:13" ht="15" x14ac:dyDescent="0.2">
      <c r="A18" s="11">
        <v>2.2000000000000002</v>
      </c>
      <c r="B18" s="207" t="s">
        <v>98</v>
      </c>
      <c r="C18" s="208"/>
      <c r="D18" s="11" t="s">
        <v>16</v>
      </c>
      <c r="E18" s="136"/>
      <c r="F18" s="135"/>
      <c r="G18" s="135"/>
      <c r="H18" s="139"/>
      <c r="I18" s="140"/>
    </row>
    <row r="19" spans="1:13" ht="15" x14ac:dyDescent="0.2">
      <c r="A19" s="25" t="s">
        <v>28</v>
      </c>
      <c r="B19" s="207" t="s">
        <v>29</v>
      </c>
      <c r="C19" s="208"/>
      <c r="D19" s="11" t="s">
        <v>30</v>
      </c>
      <c r="E19" s="136"/>
      <c r="F19" s="135"/>
      <c r="G19" s="135"/>
      <c r="H19" s="139"/>
      <c r="I19" s="135"/>
    </row>
    <row r="20" spans="1:13" ht="15" x14ac:dyDescent="0.2">
      <c r="A20" s="25" t="s">
        <v>31</v>
      </c>
      <c r="B20" s="207" t="s">
        <v>32</v>
      </c>
      <c r="C20" s="208"/>
      <c r="D20" s="11" t="s">
        <v>16</v>
      </c>
      <c r="E20" s="136">
        <f>I20</f>
        <v>28017</v>
      </c>
      <c r="F20" s="135"/>
      <c r="G20" s="135"/>
      <c r="H20" s="139"/>
      <c r="I20" s="134">
        <f>I21+I22+I24</f>
        <v>28017</v>
      </c>
      <c r="J20" s="78"/>
      <c r="K20" s="85" t="s">
        <v>77</v>
      </c>
      <c r="L20" s="85" t="s">
        <v>78</v>
      </c>
    </row>
    <row r="21" spans="1:13" ht="15" x14ac:dyDescent="0.2">
      <c r="A21" s="25" t="s">
        <v>33</v>
      </c>
      <c r="B21" s="207" t="s">
        <v>34</v>
      </c>
      <c r="C21" s="208"/>
      <c r="D21" s="11" t="s">
        <v>16</v>
      </c>
      <c r="E21" s="136">
        <f>I21</f>
        <v>15570</v>
      </c>
      <c r="F21" s="135"/>
      <c r="G21" s="135"/>
      <c r="H21" s="139"/>
      <c r="I21" s="134">
        <v>15570</v>
      </c>
      <c r="J21" s="78" t="s">
        <v>79</v>
      </c>
      <c r="K21" s="86">
        <f>23270-K22</f>
        <v>22979</v>
      </c>
      <c r="L21" s="86"/>
      <c r="M21" s="1" t="s">
        <v>80</v>
      </c>
    </row>
    <row r="22" spans="1:13" ht="15" x14ac:dyDescent="0.2">
      <c r="A22" s="25" t="s">
        <v>35</v>
      </c>
      <c r="B22" s="207" t="s">
        <v>36</v>
      </c>
      <c r="C22" s="208"/>
      <c r="D22" s="11" t="s">
        <v>16</v>
      </c>
      <c r="E22" s="136">
        <f t="shared" ref="E22:E24" si="0">I22</f>
        <v>240</v>
      </c>
      <c r="F22" s="135"/>
      <c r="G22" s="135"/>
      <c r="H22" s="139"/>
      <c r="I22" s="134">
        <v>240</v>
      </c>
      <c r="J22" s="78" t="s">
        <v>81</v>
      </c>
      <c r="K22" s="86">
        <v>291</v>
      </c>
      <c r="L22" s="86"/>
      <c r="M22" s="1" t="s">
        <v>82</v>
      </c>
    </row>
    <row r="23" spans="1:13" ht="15" x14ac:dyDescent="0.2">
      <c r="A23" s="25" t="s">
        <v>37</v>
      </c>
      <c r="B23" s="207" t="s">
        <v>38</v>
      </c>
      <c r="C23" s="208"/>
      <c r="D23" s="11" t="s">
        <v>16</v>
      </c>
      <c r="E23" s="136"/>
      <c r="F23" s="135"/>
      <c r="G23" s="135"/>
      <c r="H23" s="139"/>
      <c r="I23" s="135"/>
      <c r="J23" s="78" t="s">
        <v>65</v>
      </c>
      <c r="K23" s="86"/>
      <c r="L23" s="86"/>
      <c r="M23" s="1" t="s">
        <v>83</v>
      </c>
    </row>
    <row r="24" spans="1:13" ht="15.75" thickBot="1" x14ac:dyDescent="0.25">
      <c r="A24" s="29" t="s">
        <v>39</v>
      </c>
      <c r="B24" s="209" t="s">
        <v>40</v>
      </c>
      <c r="C24" s="210"/>
      <c r="D24" s="11" t="s">
        <v>16</v>
      </c>
      <c r="E24" s="136">
        <f t="shared" si="0"/>
        <v>12207</v>
      </c>
      <c r="F24" s="135"/>
      <c r="G24" s="135"/>
      <c r="H24" s="139"/>
      <c r="I24" s="135">
        <v>12207</v>
      </c>
      <c r="J24" s="78" t="s">
        <v>84</v>
      </c>
      <c r="K24" s="86"/>
      <c r="L24" s="86">
        <v>9021</v>
      </c>
      <c r="M24" s="1" t="s">
        <v>85</v>
      </c>
    </row>
    <row r="25" spans="1:13" ht="15" x14ac:dyDescent="0.2">
      <c r="A25" s="34" t="s">
        <v>41</v>
      </c>
      <c r="B25" s="211" t="s">
        <v>42</v>
      </c>
      <c r="C25" s="212"/>
      <c r="D25" s="11" t="s">
        <v>16</v>
      </c>
      <c r="E25" s="133"/>
      <c r="F25" s="135"/>
      <c r="G25" s="135"/>
      <c r="H25" s="135"/>
      <c r="I25" s="135"/>
      <c r="K25" s="78"/>
    </row>
    <row r="26" spans="1:13" ht="15" x14ac:dyDescent="0.2">
      <c r="A26" s="40" t="s">
        <v>43</v>
      </c>
      <c r="B26" s="200" t="s">
        <v>44</v>
      </c>
      <c r="C26" s="201"/>
      <c r="D26" s="11" t="s">
        <v>16</v>
      </c>
      <c r="E26" s="133"/>
      <c r="F26" s="135"/>
      <c r="G26" s="135"/>
      <c r="H26" s="138"/>
      <c r="I26" s="135"/>
      <c r="K26" s="78"/>
      <c r="L26" s="78"/>
    </row>
    <row r="27" spans="1:13" ht="15" x14ac:dyDescent="0.2">
      <c r="A27" s="40" t="s">
        <v>45</v>
      </c>
      <c r="B27" s="200" t="s">
        <v>46</v>
      </c>
      <c r="C27" s="201"/>
      <c r="D27" s="11" t="s">
        <v>16</v>
      </c>
      <c r="E27" s="133"/>
      <c r="F27" s="150"/>
      <c r="G27" s="135"/>
      <c r="H27" s="138"/>
      <c r="I27" s="135"/>
      <c r="K27" s="78"/>
    </row>
    <row r="28" spans="1:13" ht="15.75" thickBot="1" x14ac:dyDescent="0.25">
      <c r="A28" s="44" t="s">
        <v>47</v>
      </c>
      <c r="B28" s="213" t="s">
        <v>48</v>
      </c>
      <c r="C28" s="214"/>
      <c r="D28" s="11" t="s">
        <v>16</v>
      </c>
      <c r="E28" s="133"/>
      <c r="F28" s="150"/>
      <c r="G28" s="135"/>
      <c r="H28" s="138"/>
      <c r="I28" s="135"/>
    </row>
    <row r="29" spans="1:13" ht="15" x14ac:dyDescent="0.2">
      <c r="A29" s="51" t="s">
        <v>49</v>
      </c>
      <c r="B29" s="205" t="s">
        <v>50</v>
      </c>
      <c r="C29" s="206"/>
      <c r="D29" s="11" t="s">
        <v>16</v>
      </c>
      <c r="E29" s="133"/>
      <c r="F29" s="150"/>
      <c r="G29" s="135"/>
      <c r="H29" s="138"/>
      <c r="I29" s="135"/>
    </row>
    <row r="30" spans="1:13" ht="15" x14ac:dyDescent="0.2">
      <c r="A30" s="25" t="s">
        <v>51</v>
      </c>
      <c r="B30" s="200" t="s">
        <v>25</v>
      </c>
      <c r="C30" s="201"/>
      <c r="D30" s="11" t="s">
        <v>16</v>
      </c>
      <c r="E30" s="133"/>
      <c r="F30" s="150"/>
      <c r="G30" s="135"/>
      <c r="H30" s="138"/>
      <c r="I30" s="135"/>
    </row>
    <row r="31" spans="1:13" ht="15" x14ac:dyDescent="0.2">
      <c r="A31" s="25" t="s">
        <v>52</v>
      </c>
      <c r="B31" s="233" t="s">
        <v>56</v>
      </c>
      <c r="C31" s="234"/>
      <c r="D31" s="11" t="s">
        <v>16</v>
      </c>
      <c r="E31" s="133"/>
      <c r="F31" s="150"/>
      <c r="G31" s="135"/>
      <c r="H31" s="138"/>
      <c r="I31" s="135"/>
    </row>
    <row r="32" spans="1:13" ht="15" hidden="1" x14ac:dyDescent="0.2">
      <c r="A32" s="25"/>
      <c r="B32" s="175" t="s">
        <v>53</v>
      </c>
      <c r="C32" s="176"/>
      <c r="D32" s="11"/>
      <c r="E32" s="133"/>
      <c r="F32" s="150"/>
      <c r="G32" s="135"/>
      <c r="H32" s="138"/>
      <c r="I32" s="135"/>
    </row>
    <row r="33" spans="1:11" ht="28.5" hidden="1" x14ac:dyDescent="0.2">
      <c r="A33" s="25"/>
      <c r="B33" s="175" t="s">
        <v>54</v>
      </c>
      <c r="C33" s="176"/>
      <c r="D33" s="11"/>
      <c r="E33" s="133"/>
      <c r="F33" s="150"/>
      <c r="G33" s="135"/>
      <c r="H33" s="138"/>
      <c r="I33" s="135"/>
    </row>
    <row r="34" spans="1:11" ht="15" x14ac:dyDescent="0.2">
      <c r="A34" s="25" t="s">
        <v>55</v>
      </c>
      <c r="B34" s="200" t="s">
        <v>56</v>
      </c>
      <c r="C34" s="201"/>
      <c r="D34" s="11"/>
      <c r="E34" s="231"/>
      <c r="F34" s="231"/>
      <c r="G34" s="231"/>
      <c r="H34" s="231"/>
      <c r="I34" s="231"/>
      <c r="J34" s="78"/>
    </row>
    <row r="35" spans="1:11" ht="15" x14ac:dyDescent="0.2">
      <c r="A35" s="10">
        <v>4</v>
      </c>
      <c r="B35" s="197" t="s">
        <v>99</v>
      </c>
      <c r="C35" s="66" t="s">
        <v>58</v>
      </c>
      <c r="D35" s="11" t="s">
        <v>16</v>
      </c>
      <c r="E35" s="231">
        <f>E11-E15-E29</f>
        <v>2654</v>
      </c>
      <c r="F35" s="231"/>
      <c r="G35" s="231"/>
      <c r="H35" s="231"/>
      <c r="I35" s="231"/>
      <c r="K35" s="78"/>
    </row>
    <row r="36" spans="1:11" ht="15" x14ac:dyDescent="0.2">
      <c r="A36" s="10">
        <v>5</v>
      </c>
      <c r="B36" s="198"/>
      <c r="C36" s="66" t="s">
        <v>59</v>
      </c>
      <c r="D36" s="11" t="s">
        <v>60</v>
      </c>
      <c r="E36" s="232">
        <f>E35/E11</f>
        <v>8.6401666829442975E-2</v>
      </c>
      <c r="F36" s="232"/>
      <c r="G36" s="232"/>
      <c r="H36" s="232"/>
      <c r="I36" s="232"/>
    </row>
    <row r="37" spans="1:11" ht="15" x14ac:dyDescent="0.2">
      <c r="A37" s="192"/>
      <c r="B37" s="192"/>
      <c r="C37" s="192"/>
      <c r="D37" s="192"/>
      <c r="E37" s="192"/>
      <c r="F37" s="192"/>
      <c r="G37" s="192"/>
      <c r="H37" s="192"/>
      <c r="I37" s="192"/>
    </row>
    <row r="38" spans="1:11" ht="15" customHeight="1" x14ac:dyDescent="0.2">
      <c r="A38" s="69"/>
      <c r="B38" s="68"/>
      <c r="C38" s="68"/>
      <c r="D38" s="70"/>
      <c r="E38" s="71"/>
      <c r="F38" s="72"/>
      <c r="G38" s="72"/>
      <c r="H38" s="72"/>
      <c r="I38" s="72"/>
    </row>
    <row r="39" spans="1:11" ht="15" x14ac:dyDescent="0.25">
      <c r="A39" s="193" t="s">
        <v>67</v>
      </c>
      <c r="B39" s="193"/>
      <c r="C39" s="193" t="s">
        <v>68</v>
      </c>
      <c r="D39" s="193"/>
      <c r="E39" s="193"/>
      <c r="F39" s="193" t="s">
        <v>69</v>
      </c>
      <c r="G39" s="193"/>
      <c r="H39" s="193"/>
      <c r="I39" s="193"/>
    </row>
    <row r="40" spans="1:11" ht="15" x14ac:dyDescent="0.25">
      <c r="A40" s="73" t="s">
        <v>70</v>
      </c>
      <c r="B40" s="178"/>
      <c r="C40" s="179" t="s">
        <v>71</v>
      </c>
      <c r="D40" s="179"/>
      <c r="E40" s="179"/>
      <c r="F40" s="193" t="s">
        <v>72</v>
      </c>
      <c r="G40" s="193"/>
      <c r="H40" s="193"/>
      <c r="I40" s="193"/>
    </row>
    <row r="41" spans="1:11" ht="15" x14ac:dyDescent="0.25">
      <c r="A41" s="73"/>
      <c r="B41" s="76"/>
      <c r="C41" s="76"/>
      <c r="D41" s="73"/>
      <c r="E41" s="76"/>
      <c r="G41" s="73"/>
      <c r="H41" s="76"/>
      <c r="I41" s="76"/>
    </row>
    <row r="42" spans="1:11" ht="15" x14ac:dyDescent="0.25">
      <c r="A42" s="193" t="s">
        <v>73</v>
      </c>
      <c r="B42" s="193"/>
      <c r="C42" s="193" t="s">
        <v>74</v>
      </c>
      <c r="D42" s="193"/>
      <c r="E42" s="193"/>
      <c r="F42" s="193" t="s">
        <v>75</v>
      </c>
      <c r="G42" s="193"/>
      <c r="H42" s="193"/>
      <c r="I42" s="193"/>
    </row>
    <row r="43" spans="1:11" x14ac:dyDescent="0.2">
      <c r="A43" s="76" t="s">
        <v>76</v>
      </c>
      <c r="B43" s="76"/>
      <c r="D43" s="76" t="s">
        <v>76</v>
      </c>
      <c r="E43" s="76"/>
      <c r="G43" s="76" t="s">
        <v>76</v>
      </c>
      <c r="H43" s="76"/>
      <c r="I43" s="76"/>
    </row>
    <row r="44" spans="1:11" ht="15" x14ac:dyDescent="0.25">
      <c r="A44" s="191"/>
      <c r="B44" s="191"/>
      <c r="C44" s="191"/>
      <c r="G44" s="191"/>
      <c r="H44" s="191"/>
      <c r="I44" s="191"/>
    </row>
  </sheetData>
  <mergeCells count="41">
    <mergeCell ref="A44:C44"/>
    <mergeCell ref="G44:I44"/>
    <mergeCell ref="A37:I37"/>
    <mergeCell ref="A39:B39"/>
    <mergeCell ref="C39:E39"/>
    <mergeCell ref="F39:I39"/>
    <mergeCell ref="F40:I40"/>
    <mergeCell ref="A42:B42"/>
    <mergeCell ref="C42:E42"/>
    <mergeCell ref="F42:I42"/>
    <mergeCell ref="B30:C30"/>
    <mergeCell ref="B31:C31"/>
    <mergeCell ref="B34:C34"/>
    <mergeCell ref="E34:I34"/>
    <mergeCell ref="B35:B36"/>
    <mergeCell ref="E35:I35"/>
    <mergeCell ref="E36:I3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H1:I1"/>
    <mergeCell ref="A6:I6"/>
    <mergeCell ref="A7:I7"/>
    <mergeCell ref="D8:E8"/>
    <mergeCell ref="B10:C10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B28" sqref="B28:C28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10.28515625" style="1" hidden="1" customWidth="1"/>
    <col min="16" max="38" width="0" style="1" hidden="1" customWidth="1"/>
    <col min="39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186"/>
      <c r="I2" s="186" t="s">
        <v>1</v>
      </c>
    </row>
    <row r="3" spans="1:15" x14ac:dyDescent="0.2">
      <c r="F3" s="3"/>
      <c r="G3" s="3"/>
      <c r="H3" s="186"/>
      <c r="I3" s="186" t="s">
        <v>2</v>
      </c>
    </row>
    <row r="4" spans="1:15" x14ac:dyDescent="0.2">
      <c r="F4" s="5"/>
      <c r="G4" s="5"/>
      <c r="H4" s="186"/>
      <c r="I4" s="186" t="s">
        <v>3</v>
      </c>
    </row>
    <row r="6" spans="1:15" ht="15.75" x14ac:dyDescent="0.25">
      <c r="A6" s="216" t="s">
        <v>4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216" t="s">
        <v>5</v>
      </c>
      <c r="B7" s="216"/>
      <c r="C7" s="216"/>
      <c r="D7" s="216"/>
      <c r="E7" s="216"/>
      <c r="F7" s="216"/>
      <c r="G7" s="216"/>
      <c r="H7" s="216"/>
      <c r="I7" s="216"/>
    </row>
    <row r="8" spans="1:15" ht="15.75" x14ac:dyDescent="0.25">
      <c r="A8" s="6"/>
      <c r="B8" s="7"/>
      <c r="C8" s="187" t="s">
        <v>6</v>
      </c>
      <c r="D8" s="217">
        <v>43770</v>
      </c>
      <c r="E8" s="217"/>
      <c r="F8" s="6" t="s">
        <v>7</v>
      </c>
      <c r="G8" s="7"/>
      <c r="H8" s="7"/>
      <c r="I8" s="7"/>
    </row>
    <row r="10" spans="1:15" ht="30" x14ac:dyDescent="0.2">
      <c r="A10" s="183" t="s">
        <v>8</v>
      </c>
      <c r="B10" s="218" t="s">
        <v>9</v>
      </c>
      <c r="C10" s="219"/>
      <c r="D10" s="183"/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</row>
    <row r="11" spans="1:15" ht="15" x14ac:dyDescent="0.2">
      <c r="A11" s="10">
        <v>1</v>
      </c>
      <c r="B11" s="220" t="s">
        <v>15</v>
      </c>
      <c r="C11" s="221"/>
      <c r="D11" s="11" t="s">
        <v>16</v>
      </c>
      <c r="E11" s="12">
        <f>E12</f>
        <v>33988</v>
      </c>
      <c r="F11" s="13">
        <f>F12</f>
        <v>0</v>
      </c>
      <c r="G11" s="14"/>
      <c r="H11" s="13">
        <v>33988</v>
      </c>
      <c r="I11" s="14"/>
    </row>
    <row r="12" spans="1:15" ht="15" x14ac:dyDescent="0.2">
      <c r="A12" s="15" t="s">
        <v>17</v>
      </c>
      <c r="B12" s="207" t="s">
        <v>18</v>
      </c>
      <c r="C12" s="208"/>
      <c r="D12" s="11" t="s">
        <v>16</v>
      </c>
      <c r="E12" s="16">
        <f>H12</f>
        <v>33988</v>
      </c>
      <c r="F12" s="14">
        <v>0</v>
      </c>
      <c r="G12" s="14"/>
      <c r="H12" s="16">
        <v>33988</v>
      </c>
      <c r="I12" s="14"/>
      <c r="K12" s="77"/>
    </row>
    <row r="13" spans="1:15" ht="15" x14ac:dyDescent="0.2">
      <c r="A13" s="11" t="s">
        <v>19</v>
      </c>
      <c r="B13" s="207" t="s">
        <v>20</v>
      </c>
      <c r="C13" s="208"/>
      <c r="D13" s="11" t="s">
        <v>16</v>
      </c>
      <c r="E13" s="12"/>
      <c r="F13" s="14"/>
      <c r="G13" s="14"/>
      <c r="H13" s="14"/>
      <c r="I13" s="14"/>
    </row>
    <row r="14" spans="1:15" ht="15" x14ac:dyDescent="0.2">
      <c r="A14" s="11" t="s">
        <v>21</v>
      </c>
      <c r="B14" s="207" t="s">
        <v>22</v>
      </c>
      <c r="C14" s="208"/>
      <c r="D14" s="11" t="s">
        <v>16</v>
      </c>
      <c r="E14" s="12"/>
      <c r="F14" s="14"/>
      <c r="G14" s="14"/>
      <c r="H14" s="14"/>
      <c r="I14" s="14"/>
    </row>
    <row r="15" spans="1:15" ht="15" x14ac:dyDescent="0.2">
      <c r="A15" s="10">
        <v>2</v>
      </c>
      <c r="B15" s="220" t="s">
        <v>23</v>
      </c>
      <c r="C15" s="221"/>
      <c r="D15" s="11" t="s">
        <v>16</v>
      </c>
      <c r="E15" s="12">
        <f>I15</f>
        <v>40049</v>
      </c>
      <c r="F15" s="12">
        <f>F16+F18+F20+F25</f>
        <v>0</v>
      </c>
      <c r="G15" s="12">
        <f>G16+G18+G20+G25</f>
        <v>0</v>
      </c>
      <c r="H15" s="12">
        <f>H16+H18+H20+H25</f>
        <v>0</v>
      </c>
      <c r="I15" s="18">
        <f>I16+I25</f>
        <v>40049</v>
      </c>
      <c r="J15" s="78"/>
      <c r="K15" s="78"/>
      <c r="L15" s="79"/>
      <c r="M15" s="80"/>
      <c r="O15" s="81"/>
    </row>
    <row r="16" spans="1:15" ht="15" x14ac:dyDescent="0.2">
      <c r="A16" s="11" t="s">
        <v>24</v>
      </c>
      <c r="B16" s="207" t="s">
        <v>25</v>
      </c>
      <c r="C16" s="208"/>
      <c r="D16" s="11" t="s">
        <v>16</v>
      </c>
      <c r="E16" s="19">
        <f>I16</f>
        <v>40049</v>
      </c>
      <c r="F16" s="20">
        <f>F17</f>
        <v>0</v>
      </c>
      <c r="G16" s="20"/>
      <c r="H16" s="21"/>
      <c r="I16" s="22">
        <f>I20+K16</f>
        <v>40049</v>
      </c>
      <c r="J16" s="82"/>
      <c r="K16" s="81">
        <v>35</v>
      </c>
      <c r="L16" s="83"/>
      <c r="M16" s="80"/>
    </row>
    <row r="17" spans="1:13" ht="15" x14ac:dyDescent="0.2">
      <c r="A17" s="11" t="s">
        <v>26</v>
      </c>
      <c r="B17" s="207" t="s">
        <v>27</v>
      </c>
      <c r="C17" s="208"/>
      <c r="D17" s="11" t="s">
        <v>16</v>
      </c>
      <c r="E17" s="19">
        <f>F17+I17</f>
        <v>0</v>
      </c>
      <c r="F17" s="20">
        <v>0</v>
      </c>
      <c r="G17" s="20"/>
      <c r="H17" s="22"/>
      <c r="I17" s="17"/>
      <c r="K17" s="80"/>
      <c r="L17" s="84"/>
      <c r="M17" s="80"/>
    </row>
    <row r="18" spans="1:13" ht="15" x14ac:dyDescent="0.2">
      <c r="A18" s="11"/>
      <c r="B18" s="207"/>
      <c r="C18" s="208"/>
      <c r="D18" s="11"/>
      <c r="E18" s="19"/>
      <c r="F18" s="20"/>
      <c r="G18" s="20"/>
      <c r="H18" s="23"/>
      <c r="I18" s="24"/>
    </row>
    <row r="19" spans="1:13" ht="15" x14ac:dyDescent="0.2">
      <c r="A19" s="25" t="s">
        <v>28</v>
      </c>
      <c r="B19" s="207" t="s">
        <v>29</v>
      </c>
      <c r="C19" s="208"/>
      <c r="D19" s="11" t="s">
        <v>30</v>
      </c>
      <c r="E19" s="19">
        <v>0</v>
      </c>
      <c r="F19" s="20"/>
      <c r="G19" s="20"/>
      <c r="H19" s="23"/>
      <c r="I19" s="20"/>
    </row>
    <row r="20" spans="1:13" ht="15" x14ac:dyDescent="0.2">
      <c r="A20" s="25" t="s">
        <v>31</v>
      </c>
      <c r="B20" s="207" t="s">
        <v>32</v>
      </c>
      <c r="C20" s="208"/>
      <c r="D20" s="11" t="s">
        <v>16</v>
      </c>
      <c r="E20" s="19">
        <f>I20</f>
        <v>40014</v>
      </c>
      <c r="F20" s="20"/>
      <c r="G20" s="20"/>
      <c r="H20" s="23"/>
      <c r="I20" s="26">
        <f>SUM(I21:I24)</f>
        <v>40014</v>
      </c>
      <c r="J20" s="78"/>
      <c r="K20" s="85" t="s">
        <v>77</v>
      </c>
      <c r="L20" s="85" t="s">
        <v>78</v>
      </c>
    </row>
    <row r="21" spans="1:13" ht="15" x14ac:dyDescent="0.2">
      <c r="A21" s="25" t="s">
        <v>33</v>
      </c>
      <c r="B21" s="207" t="s">
        <v>34</v>
      </c>
      <c r="C21" s="208"/>
      <c r="D21" s="11" t="s">
        <v>16</v>
      </c>
      <c r="E21" s="19">
        <f t="shared" ref="E21:E24" si="0">I21</f>
        <v>15467</v>
      </c>
      <c r="F21" s="20"/>
      <c r="G21" s="20"/>
      <c r="H21" s="23"/>
      <c r="I21" s="26">
        <v>15467</v>
      </c>
      <c r="J21" s="78" t="s">
        <v>79</v>
      </c>
      <c r="K21" s="86">
        <f>15467-K22</f>
        <v>15238</v>
      </c>
      <c r="L21" s="86"/>
      <c r="M21" s="1" t="s">
        <v>80</v>
      </c>
    </row>
    <row r="22" spans="1:13" ht="15" x14ac:dyDescent="0.2">
      <c r="A22" s="25" t="s">
        <v>35</v>
      </c>
      <c r="B22" s="207" t="s">
        <v>36</v>
      </c>
      <c r="C22" s="208"/>
      <c r="D22" s="11" t="s">
        <v>16</v>
      </c>
      <c r="E22" s="19">
        <f t="shared" si="0"/>
        <v>229</v>
      </c>
      <c r="F22" s="20"/>
      <c r="G22" s="20"/>
      <c r="H22" s="23"/>
      <c r="I22" s="26">
        <f>K22</f>
        <v>229</v>
      </c>
      <c r="J22" s="78" t="s">
        <v>81</v>
      </c>
      <c r="K22" s="86">
        <v>229</v>
      </c>
      <c r="L22" s="86"/>
      <c r="M22" s="1" t="s">
        <v>82</v>
      </c>
    </row>
    <row r="23" spans="1:13" ht="15" x14ac:dyDescent="0.2">
      <c r="A23" s="25" t="s">
        <v>37</v>
      </c>
      <c r="B23" s="207" t="s">
        <v>38</v>
      </c>
      <c r="C23" s="208"/>
      <c r="D23" s="11" t="s">
        <v>16</v>
      </c>
      <c r="E23" s="19">
        <f t="shared" si="0"/>
        <v>0</v>
      </c>
      <c r="F23" s="20"/>
      <c r="G23" s="20"/>
      <c r="H23" s="23"/>
      <c r="I23" s="28">
        <f t="shared" ref="I23" si="1">K23+L23</f>
        <v>0</v>
      </c>
      <c r="J23" s="78" t="s">
        <v>65</v>
      </c>
      <c r="K23" s="86"/>
      <c r="L23" s="86"/>
      <c r="M23" s="1" t="s">
        <v>83</v>
      </c>
    </row>
    <row r="24" spans="1:13" ht="15.75" thickBot="1" x14ac:dyDescent="0.25">
      <c r="A24" s="29" t="s">
        <v>39</v>
      </c>
      <c r="B24" s="209" t="s">
        <v>40</v>
      </c>
      <c r="C24" s="210"/>
      <c r="D24" s="30" t="s">
        <v>16</v>
      </c>
      <c r="E24" s="19">
        <f t="shared" si="0"/>
        <v>24318</v>
      </c>
      <c r="F24" s="32"/>
      <c r="G24" s="32"/>
      <c r="H24" s="33"/>
      <c r="I24" s="28">
        <f>L24</f>
        <v>24318</v>
      </c>
      <c r="J24" s="78" t="s">
        <v>84</v>
      </c>
      <c r="K24" s="86"/>
      <c r="L24" s="86">
        <v>24318</v>
      </c>
      <c r="M24" s="1" t="s">
        <v>85</v>
      </c>
    </row>
    <row r="25" spans="1:13" ht="15.75" thickBot="1" x14ac:dyDescent="0.25">
      <c r="A25" s="34" t="s">
        <v>41</v>
      </c>
      <c r="B25" s="211" t="s">
        <v>42</v>
      </c>
      <c r="C25" s="212"/>
      <c r="D25" s="35" t="s">
        <v>16</v>
      </c>
      <c r="E25" s="36">
        <f>H25+I25</f>
        <v>0</v>
      </c>
      <c r="F25" s="37"/>
      <c r="G25" s="38"/>
      <c r="H25" s="38">
        <f>H26+H27+H28</f>
        <v>0</v>
      </c>
      <c r="I25" s="39">
        <f>I26+I27+I28</f>
        <v>0</v>
      </c>
      <c r="K25" s="78"/>
    </row>
    <row r="26" spans="1:13" ht="15" x14ac:dyDescent="0.2">
      <c r="A26" s="40" t="s">
        <v>43</v>
      </c>
      <c r="B26" s="200" t="s">
        <v>44</v>
      </c>
      <c r="C26" s="201"/>
      <c r="D26" s="11" t="s">
        <v>16</v>
      </c>
      <c r="E26" s="41">
        <f>H26</f>
        <v>0</v>
      </c>
      <c r="F26" s="14"/>
      <c r="G26" s="14"/>
      <c r="H26" s="22"/>
      <c r="I26" s="42"/>
      <c r="K26" s="78"/>
      <c r="L26" s="78"/>
    </row>
    <row r="27" spans="1:13" ht="15" x14ac:dyDescent="0.2">
      <c r="A27" s="40" t="s">
        <v>45</v>
      </c>
      <c r="B27" s="200" t="s">
        <v>46</v>
      </c>
      <c r="C27" s="201"/>
      <c r="D27" s="11" t="s">
        <v>16</v>
      </c>
      <c r="E27" s="12">
        <f>H27</f>
        <v>0</v>
      </c>
      <c r="F27" s="43"/>
      <c r="G27" s="14"/>
      <c r="H27" s="22"/>
      <c r="I27" s="42"/>
      <c r="K27" s="78"/>
    </row>
    <row r="28" spans="1:13" ht="15.75" thickBot="1" x14ac:dyDescent="0.25">
      <c r="A28" s="44" t="s">
        <v>47</v>
      </c>
      <c r="B28" s="213" t="s">
        <v>48</v>
      </c>
      <c r="C28" s="214"/>
      <c r="D28" s="45" t="s">
        <v>16</v>
      </c>
      <c r="E28" s="46">
        <f>H28+I28</f>
        <v>0</v>
      </c>
      <c r="F28" s="47"/>
      <c r="G28" s="48"/>
      <c r="H28" s="49"/>
      <c r="I28" s="50"/>
    </row>
    <row r="29" spans="1:13" ht="15.75" thickBot="1" x14ac:dyDescent="0.25">
      <c r="A29" s="51" t="s">
        <v>49</v>
      </c>
      <c r="B29" s="205" t="s">
        <v>50</v>
      </c>
      <c r="C29" s="206"/>
      <c r="D29" s="52" t="s">
        <v>16</v>
      </c>
      <c r="E29" s="36">
        <f>H29+I29</f>
        <v>0</v>
      </c>
      <c r="F29" s="53"/>
      <c r="G29" s="54"/>
      <c r="H29" s="55"/>
      <c r="I29" s="56"/>
    </row>
    <row r="30" spans="1:13" ht="15" x14ac:dyDescent="0.2">
      <c r="A30" s="25" t="s">
        <v>51</v>
      </c>
      <c r="B30" s="200" t="s">
        <v>25</v>
      </c>
      <c r="C30" s="201"/>
      <c r="D30" s="11" t="s">
        <v>16</v>
      </c>
      <c r="E30" s="41">
        <f>H30+I30</f>
        <v>0</v>
      </c>
      <c r="F30" s="43"/>
      <c r="G30" s="14"/>
      <c r="H30" s="57"/>
      <c r="I30" s="58"/>
    </row>
    <row r="31" spans="1:13" ht="15" x14ac:dyDescent="0.2">
      <c r="A31" s="25" t="s">
        <v>52</v>
      </c>
      <c r="B31" s="200"/>
      <c r="C31" s="201"/>
      <c r="D31" s="11" t="s">
        <v>16</v>
      </c>
      <c r="E31" s="12"/>
      <c r="F31" s="43"/>
      <c r="G31" s="14"/>
      <c r="H31" s="57"/>
      <c r="I31" s="58"/>
    </row>
    <row r="32" spans="1:13" ht="15" x14ac:dyDescent="0.2">
      <c r="A32" s="25"/>
      <c r="B32" s="184" t="s">
        <v>53</v>
      </c>
      <c r="C32" s="185"/>
      <c r="D32" s="11"/>
      <c r="E32" s="61"/>
      <c r="F32" s="62"/>
      <c r="G32" s="63"/>
      <c r="H32" s="64"/>
      <c r="I32" s="65"/>
    </row>
    <row r="33" spans="1:11" ht="28.5" x14ac:dyDescent="0.2">
      <c r="A33" s="25"/>
      <c r="B33" s="184" t="s">
        <v>54</v>
      </c>
      <c r="C33" s="185"/>
      <c r="D33" s="11"/>
      <c r="E33" s="61"/>
      <c r="F33" s="62"/>
      <c r="G33" s="63"/>
      <c r="H33" s="64"/>
      <c r="I33" s="65"/>
    </row>
    <row r="34" spans="1:11" ht="15" x14ac:dyDescent="0.2">
      <c r="A34" s="25" t="s">
        <v>55</v>
      </c>
      <c r="B34" s="200" t="s">
        <v>56</v>
      </c>
      <c r="C34" s="201"/>
      <c r="D34" s="11"/>
      <c r="E34" s="202"/>
      <c r="F34" s="203"/>
      <c r="G34" s="203"/>
      <c r="H34" s="203"/>
      <c r="I34" s="204"/>
      <c r="J34" s="78"/>
    </row>
    <row r="35" spans="1:11" ht="15" x14ac:dyDescent="0.2">
      <c r="A35" s="10">
        <v>4</v>
      </c>
      <c r="B35" s="197" t="s">
        <v>100</v>
      </c>
      <c r="C35" s="66" t="s">
        <v>58</v>
      </c>
      <c r="D35" s="11" t="s">
        <v>16</v>
      </c>
      <c r="E35" s="195">
        <f>E11-E15-E29</f>
        <v>-6061</v>
      </c>
      <c r="F35" s="195"/>
      <c r="G35" s="195"/>
      <c r="H35" s="195"/>
      <c r="I35" s="195"/>
      <c r="K35" s="78"/>
    </row>
    <row r="36" spans="1:11" ht="15" x14ac:dyDescent="0.2">
      <c r="A36" s="10">
        <v>5</v>
      </c>
      <c r="B36" s="198"/>
      <c r="C36" s="66" t="s">
        <v>59</v>
      </c>
      <c r="D36" s="11" t="s">
        <v>60</v>
      </c>
      <c r="E36" s="199">
        <f>E35/E11</f>
        <v>-0.17832764505119453</v>
      </c>
      <c r="F36" s="199"/>
      <c r="G36" s="199"/>
      <c r="H36" s="199"/>
      <c r="I36" s="199"/>
    </row>
    <row r="37" spans="1:11" ht="15" x14ac:dyDescent="0.2">
      <c r="A37" s="10">
        <v>6</v>
      </c>
      <c r="B37" s="197" t="s">
        <v>100</v>
      </c>
      <c r="C37" s="66" t="s">
        <v>65</v>
      </c>
      <c r="D37" s="11" t="s">
        <v>16</v>
      </c>
      <c r="E37" s="195">
        <f>E13-E17-E31</f>
        <v>0</v>
      </c>
      <c r="F37" s="195"/>
      <c r="G37" s="195"/>
      <c r="H37" s="195"/>
      <c r="I37" s="195"/>
    </row>
    <row r="38" spans="1:11" ht="15" x14ac:dyDescent="0.2">
      <c r="A38" s="10">
        <v>7</v>
      </c>
      <c r="B38" s="198"/>
      <c r="C38" s="66" t="s">
        <v>65</v>
      </c>
      <c r="D38" s="11" t="s">
        <v>60</v>
      </c>
      <c r="E38" s="199">
        <v>0</v>
      </c>
      <c r="F38" s="199"/>
      <c r="G38" s="199"/>
      <c r="H38" s="199"/>
      <c r="I38" s="199"/>
    </row>
    <row r="39" spans="1:11" ht="15" x14ac:dyDescent="0.2">
      <c r="A39" s="235" t="s">
        <v>101</v>
      </c>
      <c r="B39" s="235"/>
      <c r="C39" s="235"/>
      <c r="D39" s="235"/>
      <c r="E39" s="235"/>
      <c r="F39" s="235"/>
      <c r="G39" s="235"/>
      <c r="H39" s="235"/>
      <c r="I39" s="235"/>
    </row>
    <row r="40" spans="1:11" ht="15" customHeight="1" x14ac:dyDescent="0.2">
      <c r="A40" s="69"/>
      <c r="B40" s="68"/>
      <c r="C40" s="68"/>
      <c r="D40" s="70"/>
      <c r="E40" s="71"/>
      <c r="F40" s="72"/>
      <c r="G40" s="72"/>
      <c r="H40" s="72"/>
      <c r="I40" s="72"/>
    </row>
    <row r="41" spans="1:11" ht="15" x14ac:dyDescent="0.25">
      <c r="A41" s="193" t="s">
        <v>67</v>
      </c>
      <c r="B41" s="193"/>
      <c r="C41" s="193" t="s">
        <v>68</v>
      </c>
      <c r="D41" s="193"/>
      <c r="E41" s="193"/>
      <c r="F41" s="193" t="s">
        <v>69</v>
      </c>
      <c r="G41" s="193"/>
      <c r="H41" s="193"/>
      <c r="I41" s="193"/>
    </row>
    <row r="42" spans="1:11" ht="15" x14ac:dyDescent="0.25">
      <c r="A42" s="73" t="s">
        <v>70</v>
      </c>
      <c r="B42" s="181"/>
      <c r="C42" s="182" t="s">
        <v>71</v>
      </c>
      <c r="D42" s="182"/>
      <c r="E42" s="182"/>
      <c r="F42" s="193" t="s">
        <v>72</v>
      </c>
      <c r="G42" s="193"/>
      <c r="H42" s="193"/>
      <c r="I42" s="193"/>
    </row>
    <row r="43" spans="1:11" ht="15" x14ac:dyDescent="0.25">
      <c r="A43" s="73"/>
      <c r="B43" s="76"/>
      <c r="C43" s="76"/>
      <c r="D43" s="73"/>
      <c r="E43" s="76"/>
      <c r="G43" s="73"/>
      <c r="H43" s="76"/>
      <c r="I43" s="76"/>
    </row>
    <row r="44" spans="1:11" ht="15" x14ac:dyDescent="0.25">
      <c r="A44" s="193" t="s">
        <v>73</v>
      </c>
      <c r="B44" s="193"/>
      <c r="C44" s="193" t="s">
        <v>74</v>
      </c>
      <c r="D44" s="193"/>
      <c r="E44" s="193"/>
      <c r="F44" s="193" t="s">
        <v>75</v>
      </c>
      <c r="G44" s="193"/>
      <c r="H44" s="193"/>
      <c r="I44" s="193"/>
    </row>
    <row r="45" spans="1:11" x14ac:dyDescent="0.2">
      <c r="A45" s="76" t="s">
        <v>76</v>
      </c>
      <c r="B45" s="76"/>
      <c r="D45" s="76" t="s">
        <v>76</v>
      </c>
      <c r="E45" s="76"/>
      <c r="G45" s="76" t="s">
        <v>76</v>
      </c>
      <c r="H45" s="76"/>
      <c r="I45" s="76"/>
    </row>
    <row r="46" spans="1:11" ht="15" x14ac:dyDescent="0.25">
      <c r="A46" s="191"/>
      <c r="B46" s="191"/>
      <c r="C46" s="191"/>
      <c r="G46" s="191"/>
      <c r="H46" s="191"/>
      <c r="I46" s="191"/>
    </row>
  </sheetData>
  <mergeCells count="44">
    <mergeCell ref="B17:C17"/>
    <mergeCell ref="H1:I1"/>
    <mergeCell ref="A6:I6"/>
    <mergeCell ref="A7:I7"/>
    <mergeCell ref="D8:E8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4:C34"/>
    <mergeCell ref="E34:I34"/>
    <mergeCell ref="B35:B36"/>
    <mergeCell ref="E35:I35"/>
    <mergeCell ref="E36:I36"/>
    <mergeCell ref="B37:B38"/>
    <mergeCell ref="E37:I37"/>
    <mergeCell ref="E38:I38"/>
    <mergeCell ref="A39:I39"/>
    <mergeCell ref="A41:B41"/>
    <mergeCell ref="C41:E41"/>
    <mergeCell ref="F41:I41"/>
    <mergeCell ref="F42:I42"/>
    <mergeCell ref="A44:B44"/>
    <mergeCell ref="C44:E44"/>
    <mergeCell ref="F44:I44"/>
    <mergeCell ref="A46:C46"/>
    <mergeCell ref="G46:I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AZ24" sqref="AZ24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10.28515625" style="1" hidden="1" customWidth="1"/>
    <col min="16" max="49" width="0" style="1" hidden="1" customWidth="1"/>
    <col min="50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188"/>
      <c r="I2" s="188" t="s">
        <v>1</v>
      </c>
    </row>
    <row r="3" spans="1:15" x14ac:dyDescent="0.2">
      <c r="F3" s="3"/>
      <c r="G3" s="3"/>
      <c r="H3" s="188"/>
      <c r="I3" s="188" t="s">
        <v>2</v>
      </c>
    </row>
    <row r="4" spans="1:15" x14ac:dyDescent="0.2">
      <c r="F4" s="5"/>
      <c r="G4" s="5"/>
      <c r="H4" s="188"/>
      <c r="I4" s="188" t="s">
        <v>3</v>
      </c>
    </row>
    <row r="5" spans="1:15" ht="15.75" x14ac:dyDescent="0.25">
      <c r="A5" s="216" t="s">
        <v>4</v>
      </c>
      <c r="B5" s="216"/>
      <c r="C5" s="216"/>
      <c r="D5" s="216"/>
      <c r="E5" s="216"/>
      <c r="F5" s="216"/>
      <c r="G5" s="216"/>
      <c r="H5" s="216"/>
      <c r="I5" s="216"/>
    </row>
    <row r="6" spans="1:15" ht="15.75" x14ac:dyDescent="0.25">
      <c r="A6" s="216" t="s">
        <v>5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6"/>
      <c r="B7" s="7"/>
      <c r="C7" s="189" t="s">
        <v>6</v>
      </c>
      <c r="D7" s="217">
        <v>43800</v>
      </c>
      <c r="E7" s="217"/>
      <c r="F7" s="6" t="s">
        <v>7</v>
      </c>
      <c r="G7" s="7"/>
      <c r="H7" s="7"/>
      <c r="I7" s="7"/>
    </row>
    <row r="9" spans="1:15" ht="30" x14ac:dyDescent="0.2">
      <c r="A9" s="190" t="s">
        <v>8</v>
      </c>
      <c r="B9" s="218" t="s">
        <v>9</v>
      </c>
      <c r="C9" s="219"/>
      <c r="D9" s="190"/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</row>
    <row r="10" spans="1:15" x14ac:dyDescent="0.2">
      <c r="A10" s="236">
        <v>1</v>
      </c>
      <c r="B10" s="237" t="s">
        <v>15</v>
      </c>
      <c r="C10" s="238"/>
      <c r="D10" s="11" t="s">
        <v>16</v>
      </c>
      <c r="E10" s="134">
        <f>E11</f>
        <v>38799</v>
      </c>
      <c r="F10" s="134">
        <f>F11</f>
        <v>0</v>
      </c>
      <c r="G10" s="135"/>
      <c r="H10" s="134">
        <f>H12+H11</f>
        <v>38799</v>
      </c>
      <c r="I10" s="135"/>
    </row>
    <row r="11" spans="1:15" x14ac:dyDescent="0.2">
      <c r="A11" s="15" t="s">
        <v>17</v>
      </c>
      <c r="B11" s="207" t="s">
        <v>18</v>
      </c>
      <c r="C11" s="208"/>
      <c r="D11" s="11" t="s">
        <v>16</v>
      </c>
      <c r="E11" s="134">
        <f>H11</f>
        <v>38799</v>
      </c>
      <c r="F11" s="135">
        <v>0</v>
      </c>
      <c r="G11" s="135"/>
      <c r="H11" s="134">
        <v>38799</v>
      </c>
      <c r="I11" s="135"/>
      <c r="K11" s="77"/>
    </row>
    <row r="12" spans="1:15" x14ac:dyDescent="0.2">
      <c r="A12" s="11" t="s">
        <v>19</v>
      </c>
      <c r="B12" s="207" t="s">
        <v>20</v>
      </c>
      <c r="C12" s="208"/>
      <c r="D12" s="11" t="s">
        <v>16</v>
      </c>
      <c r="E12" s="134"/>
      <c r="F12" s="135"/>
      <c r="G12" s="135"/>
      <c r="H12" s="135"/>
      <c r="I12" s="135"/>
    </row>
    <row r="13" spans="1:15" x14ac:dyDescent="0.2">
      <c r="A13" s="11" t="s">
        <v>21</v>
      </c>
      <c r="B13" s="207" t="s">
        <v>22</v>
      </c>
      <c r="C13" s="208"/>
      <c r="D13" s="11" t="s">
        <v>16</v>
      </c>
      <c r="E13" s="134"/>
      <c r="F13" s="135"/>
      <c r="G13" s="135"/>
      <c r="H13" s="135"/>
      <c r="I13" s="135"/>
    </row>
    <row r="14" spans="1:15" x14ac:dyDescent="0.2">
      <c r="A14" s="236">
        <v>2</v>
      </c>
      <c r="B14" s="237" t="s">
        <v>23</v>
      </c>
      <c r="C14" s="238"/>
      <c r="D14" s="11" t="s">
        <v>16</v>
      </c>
      <c r="E14" s="134">
        <f>I14</f>
        <v>34438</v>
      </c>
      <c r="F14" s="134">
        <f>F15+F17+F19+F24</f>
        <v>0</v>
      </c>
      <c r="G14" s="134">
        <f>G15+G17+G19+G24</f>
        <v>0</v>
      </c>
      <c r="H14" s="134">
        <f>H15+H17+H19+H24</f>
        <v>0</v>
      </c>
      <c r="I14" s="134">
        <f>I15+I24</f>
        <v>34438</v>
      </c>
      <c r="J14" s="78"/>
      <c r="K14" s="78"/>
      <c r="L14" s="79"/>
      <c r="M14" s="80"/>
      <c r="O14" s="81"/>
    </row>
    <row r="15" spans="1:15" ht="15" x14ac:dyDescent="0.2">
      <c r="A15" s="11" t="s">
        <v>24</v>
      </c>
      <c r="B15" s="207" t="s">
        <v>25</v>
      </c>
      <c r="C15" s="208"/>
      <c r="D15" s="11" t="s">
        <v>16</v>
      </c>
      <c r="E15" s="239">
        <f>I15</f>
        <v>34438</v>
      </c>
      <c r="F15" s="135">
        <f>F16</f>
        <v>0</v>
      </c>
      <c r="G15" s="135"/>
      <c r="H15" s="137"/>
      <c r="I15" s="138">
        <f>I19+K15</f>
        <v>34438</v>
      </c>
      <c r="J15" s="82"/>
      <c r="K15" s="81">
        <v>35</v>
      </c>
      <c r="L15" s="83"/>
      <c r="M15" s="80"/>
    </row>
    <row r="16" spans="1:15" x14ac:dyDescent="0.2">
      <c r="A16" s="11" t="s">
        <v>26</v>
      </c>
      <c r="B16" s="207" t="s">
        <v>27</v>
      </c>
      <c r="C16" s="208"/>
      <c r="D16" s="11" t="s">
        <v>16</v>
      </c>
      <c r="E16" s="239">
        <f>F16+I16</f>
        <v>0</v>
      </c>
      <c r="F16" s="135">
        <v>0</v>
      </c>
      <c r="G16" s="135"/>
      <c r="H16" s="138"/>
      <c r="I16" s="135"/>
      <c r="K16" s="80"/>
      <c r="L16" s="84"/>
      <c r="M16" s="80"/>
    </row>
    <row r="17" spans="1:13" hidden="1" x14ac:dyDescent="0.2">
      <c r="A17" s="11"/>
      <c r="B17" s="207"/>
      <c r="C17" s="208"/>
      <c r="D17" s="11"/>
      <c r="E17" s="239"/>
      <c r="F17" s="135"/>
      <c r="G17" s="135"/>
      <c r="H17" s="139"/>
      <c r="I17" s="140"/>
    </row>
    <row r="18" spans="1:13" x14ac:dyDescent="0.2">
      <c r="A18" s="25" t="s">
        <v>28</v>
      </c>
      <c r="B18" s="207" t="s">
        <v>29</v>
      </c>
      <c r="C18" s="208"/>
      <c r="D18" s="11" t="s">
        <v>30</v>
      </c>
      <c r="E18" s="239">
        <v>0</v>
      </c>
      <c r="F18" s="135"/>
      <c r="G18" s="135"/>
      <c r="H18" s="139"/>
      <c r="I18" s="135"/>
    </row>
    <row r="19" spans="1:13" x14ac:dyDescent="0.2">
      <c r="A19" s="25" t="s">
        <v>31</v>
      </c>
      <c r="B19" s="207" t="s">
        <v>32</v>
      </c>
      <c r="C19" s="208"/>
      <c r="D19" s="11" t="s">
        <v>16</v>
      </c>
      <c r="E19" s="239">
        <f>I19</f>
        <v>34403</v>
      </c>
      <c r="F19" s="135"/>
      <c r="G19" s="135"/>
      <c r="H19" s="139"/>
      <c r="I19" s="134">
        <f>SUM(I20:I23)</f>
        <v>34403</v>
      </c>
      <c r="J19" s="78"/>
      <c r="K19" s="85" t="s">
        <v>77</v>
      </c>
      <c r="L19" s="85" t="s">
        <v>78</v>
      </c>
    </row>
    <row r="20" spans="1:13" x14ac:dyDescent="0.2">
      <c r="A20" s="25" t="s">
        <v>33</v>
      </c>
      <c r="B20" s="207" t="s">
        <v>34</v>
      </c>
      <c r="C20" s="208"/>
      <c r="D20" s="11" t="s">
        <v>16</v>
      </c>
      <c r="E20" s="239">
        <f t="shared" ref="E20:E23" si="0">I20</f>
        <v>20372</v>
      </c>
      <c r="F20" s="135"/>
      <c r="G20" s="135"/>
      <c r="H20" s="139"/>
      <c r="I20" s="134">
        <v>20372</v>
      </c>
      <c r="J20" s="78" t="s">
        <v>79</v>
      </c>
      <c r="K20" s="86">
        <f>15467-K21</f>
        <v>15244</v>
      </c>
      <c r="L20" s="86"/>
      <c r="M20" s="1" t="s">
        <v>80</v>
      </c>
    </row>
    <row r="21" spans="1:13" x14ac:dyDescent="0.2">
      <c r="A21" s="25" t="s">
        <v>35</v>
      </c>
      <c r="B21" s="240" t="s">
        <v>36</v>
      </c>
      <c r="C21" s="240"/>
      <c r="D21" s="11" t="s">
        <v>16</v>
      </c>
      <c r="E21" s="239">
        <f t="shared" si="0"/>
        <v>223</v>
      </c>
      <c r="F21" s="135"/>
      <c r="G21" s="135"/>
      <c r="H21" s="139"/>
      <c r="I21" s="134">
        <v>223</v>
      </c>
      <c r="J21" s="78" t="s">
        <v>81</v>
      </c>
      <c r="K21" s="86">
        <v>223</v>
      </c>
      <c r="L21" s="86"/>
      <c r="M21" s="1" t="s">
        <v>82</v>
      </c>
    </row>
    <row r="22" spans="1:13" x14ac:dyDescent="0.2">
      <c r="A22" s="25" t="s">
        <v>37</v>
      </c>
      <c r="B22" s="240" t="s">
        <v>38</v>
      </c>
      <c r="C22" s="240"/>
      <c r="D22" s="11" t="s">
        <v>16</v>
      </c>
      <c r="E22" s="239">
        <f t="shared" si="0"/>
        <v>0</v>
      </c>
      <c r="F22" s="135"/>
      <c r="G22" s="135"/>
      <c r="H22" s="139"/>
      <c r="I22" s="135">
        <f t="shared" ref="I22" si="1">K22+L22</f>
        <v>0</v>
      </c>
      <c r="J22" s="78" t="s">
        <v>65</v>
      </c>
      <c r="K22" s="86"/>
      <c r="L22" s="86"/>
      <c r="M22" s="1" t="s">
        <v>83</v>
      </c>
    </row>
    <row r="23" spans="1:13" x14ac:dyDescent="0.2">
      <c r="A23" s="25" t="s">
        <v>39</v>
      </c>
      <c r="B23" s="240" t="s">
        <v>40</v>
      </c>
      <c r="C23" s="240"/>
      <c r="D23" s="11" t="s">
        <v>16</v>
      </c>
      <c r="E23" s="239">
        <f t="shared" si="0"/>
        <v>13808</v>
      </c>
      <c r="F23" s="135"/>
      <c r="G23" s="135"/>
      <c r="H23" s="139"/>
      <c r="I23" s="135">
        <v>13808</v>
      </c>
      <c r="J23" s="78" t="s">
        <v>84</v>
      </c>
      <c r="K23" s="86"/>
      <c r="L23" s="86">
        <v>13808</v>
      </c>
      <c r="M23" s="1" t="s">
        <v>85</v>
      </c>
    </row>
    <row r="24" spans="1:13" x14ac:dyDescent="0.2">
      <c r="A24" s="25" t="s">
        <v>41</v>
      </c>
      <c r="B24" s="240" t="s">
        <v>42</v>
      </c>
      <c r="C24" s="240"/>
      <c r="D24" s="11" t="s">
        <v>16</v>
      </c>
      <c r="E24" s="134"/>
      <c r="F24" s="135"/>
      <c r="G24" s="135"/>
      <c r="H24" s="135"/>
      <c r="I24" s="135"/>
      <c r="K24" s="78"/>
    </row>
    <row r="25" spans="1:13" x14ac:dyDescent="0.2">
      <c r="A25" s="25" t="s">
        <v>43</v>
      </c>
      <c r="B25" s="241" t="s">
        <v>44</v>
      </c>
      <c r="C25" s="241"/>
      <c r="D25" s="11" t="s">
        <v>16</v>
      </c>
      <c r="E25" s="134"/>
      <c r="F25" s="135"/>
      <c r="G25" s="135"/>
      <c r="H25" s="138"/>
      <c r="I25" s="135"/>
      <c r="K25" s="78"/>
      <c r="L25" s="78"/>
    </row>
    <row r="26" spans="1:13" x14ac:dyDescent="0.2">
      <c r="A26" s="40" t="s">
        <v>45</v>
      </c>
      <c r="B26" s="241" t="s">
        <v>46</v>
      </c>
      <c r="C26" s="241"/>
      <c r="D26" s="11" t="s">
        <v>16</v>
      </c>
      <c r="E26" s="134"/>
      <c r="F26" s="150"/>
      <c r="G26" s="135"/>
      <c r="H26" s="138"/>
      <c r="I26" s="135"/>
      <c r="K26" s="78"/>
    </row>
    <row r="27" spans="1:13" ht="15" thickBot="1" x14ac:dyDescent="0.25">
      <c r="A27" s="44" t="s">
        <v>47</v>
      </c>
      <c r="B27" s="241" t="s">
        <v>48</v>
      </c>
      <c r="C27" s="241"/>
      <c r="D27" s="11" t="s">
        <v>16</v>
      </c>
      <c r="E27" s="134"/>
      <c r="F27" s="150"/>
      <c r="G27" s="135"/>
      <c r="H27" s="138"/>
      <c r="I27" s="135"/>
    </row>
    <row r="28" spans="1:13" x14ac:dyDescent="0.2">
      <c r="A28" s="51" t="s">
        <v>49</v>
      </c>
      <c r="B28" s="241" t="s">
        <v>50</v>
      </c>
      <c r="C28" s="241"/>
      <c r="D28" s="11" t="s">
        <v>16</v>
      </c>
      <c r="E28" s="134"/>
      <c r="F28" s="150"/>
      <c r="G28" s="135"/>
      <c r="H28" s="138"/>
      <c r="I28" s="135"/>
    </row>
    <row r="29" spans="1:13" x14ac:dyDescent="0.2">
      <c r="A29" s="25" t="s">
        <v>51</v>
      </c>
      <c r="B29" s="241" t="s">
        <v>25</v>
      </c>
      <c r="C29" s="241"/>
      <c r="D29" s="11" t="s">
        <v>16</v>
      </c>
      <c r="E29" s="134"/>
      <c r="F29" s="150"/>
      <c r="G29" s="135"/>
      <c r="H29" s="138"/>
      <c r="I29" s="135"/>
    </row>
    <row r="30" spans="1:13" x14ac:dyDescent="0.2">
      <c r="A30" s="25" t="s">
        <v>52</v>
      </c>
      <c r="B30" s="241"/>
      <c r="C30" s="241"/>
      <c r="D30" s="11" t="s">
        <v>16</v>
      </c>
      <c r="E30" s="134"/>
      <c r="F30" s="150"/>
      <c r="G30" s="135"/>
      <c r="H30" s="138"/>
      <c r="I30" s="135"/>
    </row>
    <row r="31" spans="1:13" x14ac:dyDescent="0.2">
      <c r="A31" s="25"/>
      <c r="B31" s="242" t="s">
        <v>53</v>
      </c>
      <c r="C31" s="242"/>
      <c r="D31" s="11" t="s">
        <v>16</v>
      </c>
      <c r="E31" s="134"/>
      <c r="F31" s="150"/>
      <c r="G31" s="135"/>
      <c r="H31" s="138"/>
      <c r="I31" s="135"/>
    </row>
    <row r="32" spans="1:13" ht="28.5" x14ac:dyDescent="0.2">
      <c r="A32" s="25"/>
      <c r="B32" s="242" t="s">
        <v>54</v>
      </c>
      <c r="C32" s="242"/>
      <c r="D32" s="11" t="s">
        <v>16</v>
      </c>
      <c r="E32" s="134"/>
      <c r="F32" s="150"/>
      <c r="G32" s="135"/>
      <c r="H32" s="138"/>
      <c r="I32" s="135"/>
    </row>
    <row r="33" spans="1:11" x14ac:dyDescent="0.2">
      <c r="A33" s="25" t="s">
        <v>55</v>
      </c>
      <c r="B33" s="241" t="s">
        <v>56</v>
      </c>
      <c r="C33" s="241"/>
      <c r="D33" s="11" t="s">
        <v>16</v>
      </c>
      <c r="E33" s="243"/>
      <c r="F33" s="243"/>
      <c r="G33" s="243"/>
      <c r="H33" s="243"/>
      <c r="I33" s="243"/>
      <c r="J33" s="78"/>
    </row>
    <row r="34" spans="1:11" x14ac:dyDescent="0.2">
      <c r="A34" s="236">
        <v>4</v>
      </c>
      <c r="B34" s="244" t="s">
        <v>102</v>
      </c>
      <c r="C34" s="245" t="s">
        <v>58</v>
      </c>
      <c r="D34" s="11" t="s">
        <v>16</v>
      </c>
      <c r="E34" s="243">
        <f>E10-E14-E28</f>
        <v>4361</v>
      </c>
      <c r="F34" s="243"/>
      <c r="G34" s="243"/>
      <c r="H34" s="243"/>
      <c r="I34" s="243"/>
      <c r="K34" s="78"/>
    </row>
    <row r="35" spans="1:11" x14ac:dyDescent="0.2">
      <c r="A35" s="236">
        <v>5</v>
      </c>
      <c r="B35" s="244"/>
      <c r="C35" s="245" t="s">
        <v>59</v>
      </c>
      <c r="D35" s="11" t="s">
        <v>60</v>
      </c>
      <c r="E35" s="246">
        <f>E34/E10</f>
        <v>0.11239980411866285</v>
      </c>
      <c r="F35" s="246"/>
      <c r="G35" s="246"/>
      <c r="H35" s="246"/>
      <c r="I35" s="246"/>
    </row>
    <row r="36" spans="1:11" x14ac:dyDescent="0.2">
      <c r="A36" s="236">
        <v>6</v>
      </c>
      <c r="B36" s="237" t="s">
        <v>103</v>
      </c>
      <c r="C36" s="238"/>
      <c r="D36" s="11" t="s">
        <v>16</v>
      </c>
      <c r="E36" s="247">
        <v>-6061</v>
      </c>
      <c r="F36" s="248"/>
      <c r="G36" s="248"/>
      <c r="H36" s="248"/>
      <c r="I36" s="249"/>
    </row>
    <row r="37" spans="1:11" x14ac:dyDescent="0.2">
      <c r="A37" s="236">
        <v>7</v>
      </c>
      <c r="B37" s="250" t="s">
        <v>104</v>
      </c>
      <c r="C37" s="245" t="s">
        <v>65</v>
      </c>
      <c r="D37" s="11" t="s">
        <v>16</v>
      </c>
      <c r="E37" s="243">
        <f>E34+E36</f>
        <v>-1700</v>
      </c>
      <c r="F37" s="243"/>
      <c r="G37" s="243"/>
      <c r="H37" s="243"/>
      <c r="I37" s="243"/>
    </row>
    <row r="38" spans="1:11" x14ac:dyDescent="0.2">
      <c r="A38" s="236">
        <v>8</v>
      </c>
      <c r="B38" s="251"/>
      <c r="C38" s="245" t="s">
        <v>65</v>
      </c>
      <c r="D38" s="11" t="s">
        <v>60</v>
      </c>
      <c r="E38" s="246"/>
      <c r="F38" s="246"/>
      <c r="G38" s="246"/>
      <c r="H38" s="246"/>
      <c r="I38" s="246"/>
    </row>
    <row r="39" spans="1:11" ht="15" x14ac:dyDescent="0.2">
      <c r="A39" s="235" t="s">
        <v>105</v>
      </c>
      <c r="B39" s="235"/>
      <c r="C39" s="235"/>
      <c r="D39" s="235"/>
      <c r="E39" s="235"/>
      <c r="F39" s="235"/>
      <c r="G39" s="235"/>
      <c r="H39" s="235"/>
      <c r="I39" s="235"/>
    </row>
    <row r="40" spans="1:11" x14ac:dyDescent="0.2">
      <c r="A40" s="252"/>
      <c r="B40" s="253"/>
      <c r="C40" s="253"/>
      <c r="D40" s="70"/>
      <c r="E40" s="254"/>
      <c r="F40" s="72"/>
      <c r="G40" s="72"/>
      <c r="H40" s="72"/>
      <c r="I40" s="72"/>
    </row>
    <row r="41" spans="1:11" x14ac:dyDescent="0.2">
      <c r="A41" s="255" t="s">
        <v>67</v>
      </c>
      <c r="B41" s="255"/>
      <c r="C41" s="255" t="s">
        <v>68</v>
      </c>
      <c r="D41" s="255"/>
      <c r="E41" s="255"/>
      <c r="F41" s="255" t="s">
        <v>69</v>
      </c>
      <c r="G41" s="255"/>
      <c r="H41" s="255"/>
      <c r="I41" s="255"/>
    </row>
    <row r="42" spans="1:11" x14ac:dyDescent="0.2">
      <c r="A42" s="76" t="s">
        <v>70</v>
      </c>
      <c r="B42" s="256"/>
      <c r="C42" s="257" t="s">
        <v>71</v>
      </c>
      <c r="D42" s="257"/>
      <c r="E42" s="257"/>
      <c r="F42" s="255" t="s">
        <v>72</v>
      </c>
      <c r="G42" s="255"/>
      <c r="H42" s="255"/>
      <c r="I42" s="255"/>
    </row>
    <row r="43" spans="1:11" x14ac:dyDescent="0.2">
      <c r="A43" s="76"/>
      <c r="B43" s="76"/>
      <c r="C43" s="76"/>
      <c r="D43" s="76"/>
      <c r="E43" s="76"/>
      <c r="G43" s="76"/>
      <c r="H43" s="76"/>
      <c r="I43" s="76"/>
    </row>
    <row r="44" spans="1:11" x14ac:dyDescent="0.2">
      <c r="A44" s="255" t="s">
        <v>73</v>
      </c>
      <c r="B44" s="255"/>
      <c r="C44" s="255" t="s">
        <v>74</v>
      </c>
      <c r="D44" s="255"/>
      <c r="E44" s="255"/>
      <c r="F44" s="255" t="s">
        <v>75</v>
      </c>
      <c r="G44" s="255"/>
      <c r="H44" s="255"/>
      <c r="I44" s="255"/>
    </row>
    <row r="45" spans="1:11" x14ac:dyDescent="0.2">
      <c r="A45" s="76" t="s">
        <v>76</v>
      </c>
      <c r="B45" s="76"/>
      <c r="D45" s="76" t="s">
        <v>76</v>
      </c>
      <c r="E45" s="76"/>
      <c r="G45" s="76" t="s">
        <v>76</v>
      </c>
      <c r="H45" s="76"/>
      <c r="I45" s="76"/>
    </row>
    <row r="46" spans="1:11" x14ac:dyDescent="0.2">
      <c r="A46" s="258" t="s">
        <v>106</v>
      </c>
      <c r="B46" s="258"/>
      <c r="C46" s="258"/>
      <c r="G46" s="259"/>
      <c r="H46" s="259"/>
      <c r="I46" s="259"/>
    </row>
  </sheetData>
  <mergeCells count="46">
    <mergeCell ref="A46:C46"/>
    <mergeCell ref="G46:I46"/>
    <mergeCell ref="A41:B41"/>
    <mergeCell ref="C41:E41"/>
    <mergeCell ref="F41:I41"/>
    <mergeCell ref="F42:I42"/>
    <mergeCell ref="A44:B44"/>
    <mergeCell ref="C44:E44"/>
    <mergeCell ref="F44:I44"/>
    <mergeCell ref="B36:C36"/>
    <mergeCell ref="E36:I36"/>
    <mergeCell ref="B37:B38"/>
    <mergeCell ref="E37:I37"/>
    <mergeCell ref="E38:I38"/>
    <mergeCell ref="A39:I39"/>
    <mergeCell ref="B29:C29"/>
    <mergeCell ref="B30:C30"/>
    <mergeCell ref="B33:C33"/>
    <mergeCell ref="E33:I33"/>
    <mergeCell ref="B34:B35"/>
    <mergeCell ref="E34:I34"/>
    <mergeCell ref="E35:I3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H1:I1"/>
    <mergeCell ref="A5:I5"/>
    <mergeCell ref="A6:I6"/>
    <mergeCell ref="D7:E7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E10" sqref="E10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10.28515625" style="1" hidden="1" customWidth="1"/>
    <col min="16" max="21" width="0" style="1" hidden="1" customWidth="1"/>
    <col min="22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92"/>
      <c r="I2" s="92" t="s">
        <v>1</v>
      </c>
    </row>
    <row r="3" spans="1:15" x14ac:dyDescent="0.2">
      <c r="F3" s="3"/>
      <c r="G3" s="3"/>
      <c r="H3" s="92"/>
      <c r="I3" s="92" t="s">
        <v>2</v>
      </c>
    </row>
    <row r="4" spans="1:15" x14ac:dyDescent="0.2">
      <c r="F4" s="5"/>
      <c r="G4" s="5"/>
      <c r="H4" s="92"/>
      <c r="I4" s="92" t="s">
        <v>3</v>
      </c>
    </row>
    <row r="6" spans="1:15" ht="15.75" x14ac:dyDescent="0.25">
      <c r="A6" s="216" t="s">
        <v>4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216" t="s">
        <v>5</v>
      </c>
      <c r="B7" s="216"/>
      <c r="C7" s="216"/>
      <c r="D7" s="216"/>
      <c r="E7" s="216"/>
      <c r="F7" s="216"/>
      <c r="G7" s="216"/>
      <c r="H7" s="216"/>
      <c r="I7" s="216"/>
    </row>
    <row r="8" spans="1:15" ht="15.75" x14ac:dyDescent="0.25">
      <c r="A8" s="6"/>
      <c r="B8" s="7"/>
      <c r="C8" s="93" t="s">
        <v>6</v>
      </c>
      <c r="D8" s="217">
        <v>43497</v>
      </c>
      <c r="E8" s="217"/>
      <c r="F8" s="6" t="s">
        <v>7</v>
      </c>
      <c r="G8" s="7"/>
      <c r="H8" s="7"/>
      <c r="I8" s="7"/>
    </row>
    <row r="10" spans="1:15" ht="30" x14ac:dyDescent="0.2">
      <c r="A10" s="89" t="s">
        <v>8</v>
      </c>
      <c r="B10" s="218" t="s">
        <v>9</v>
      </c>
      <c r="C10" s="219"/>
      <c r="D10" s="89"/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</row>
    <row r="11" spans="1:15" ht="15" x14ac:dyDescent="0.2">
      <c r="A11" s="10">
        <v>1</v>
      </c>
      <c r="B11" s="220" t="s">
        <v>15</v>
      </c>
      <c r="C11" s="221"/>
      <c r="D11" s="11" t="s">
        <v>16</v>
      </c>
      <c r="E11" s="12">
        <f>E12</f>
        <v>37247</v>
      </c>
      <c r="F11" s="13">
        <f>F12</f>
        <v>0</v>
      </c>
      <c r="G11" s="14"/>
      <c r="H11" s="13">
        <f>H12</f>
        <v>37247</v>
      </c>
      <c r="I11" s="14"/>
    </row>
    <row r="12" spans="1:15" ht="15" x14ac:dyDescent="0.2">
      <c r="A12" s="15" t="s">
        <v>17</v>
      </c>
      <c r="B12" s="207" t="s">
        <v>18</v>
      </c>
      <c r="C12" s="208"/>
      <c r="D12" s="11" t="s">
        <v>16</v>
      </c>
      <c r="E12" s="16">
        <f>SUM(F12:I12)</f>
        <v>37247</v>
      </c>
      <c r="F12" s="14">
        <v>0</v>
      </c>
      <c r="G12" s="14"/>
      <c r="H12" s="17">
        <v>37247</v>
      </c>
      <c r="I12" s="14"/>
      <c r="K12" s="77"/>
    </row>
    <row r="13" spans="1:15" ht="15" x14ac:dyDescent="0.2">
      <c r="A13" s="11" t="s">
        <v>19</v>
      </c>
      <c r="B13" s="207" t="s">
        <v>20</v>
      </c>
      <c r="C13" s="208"/>
      <c r="D13" s="11" t="s">
        <v>16</v>
      </c>
      <c r="E13" s="12"/>
      <c r="F13" s="14"/>
      <c r="G13" s="14"/>
      <c r="H13" s="14"/>
      <c r="I13" s="14"/>
    </row>
    <row r="14" spans="1:15" ht="15" x14ac:dyDescent="0.2">
      <c r="A14" s="11" t="s">
        <v>21</v>
      </c>
      <c r="B14" s="207" t="s">
        <v>22</v>
      </c>
      <c r="C14" s="208"/>
      <c r="D14" s="11" t="s">
        <v>16</v>
      </c>
      <c r="E14" s="12"/>
      <c r="F14" s="14"/>
      <c r="G14" s="14"/>
      <c r="H14" s="14"/>
      <c r="I14" s="14"/>
    </row>
    <row r="15" spans="1:15" ht="15" x14ac:dyDescent="0.2">
      <c r="A15" s="10">
        <v>2</v>
      </c>
      <c r="B15" s="220" t="s">
        <v>23</v>
      </c>
      <c r="C15" s="221"/>
      <c r="D15" s="11" t="s">
        <v>16</v>
      </c>
      <c r="E15" s="12">
        <f>F15+H15+I15</f>
        <v>44153</v>
      </c>
      <c r="F15" s="12">
        <f>F16+F18+F20+F25</f>
        <v>0</v>
      </c>
      <c r="G15" s="12">
        <f>G16+G18+G20+G25</f>
        <v>0</v>
      </c>
      <c r="H15" s="12">
        <f>H16+H18+H20+H25</f>
        <v>0</v>
      </c>
      <c r="I15" s="18">
        <f>I16+I25</f>
        <v>44153</v>
      </c>
      <c r="J15" s="78"/>
      <c r="K15" s="78"/>
      <c r="L15" s="79"/>
      <c r="M15" s="80"/>
      <c r="O15" s="81"/>
    </row>
    <row r="16" spans="1:15" ht="15" x14ac:dyDescent="0.2">
      <c r="A16" s="11" t="s">
        <v>24</v>
      </c>
      <c r="B16" s="207" t="s">
        <v>25</v>
      </c>
      <c r="C16" s="208"/>
      <c r="D16" s="11" t="s">
        <v>16</v>
      </c>
      <c r="E16" s="19">
        <f>I16+H16+F16</f>
        <v>44153</v>
      </c>
      <c r="F16" s="20">
        <f>F17</f>
        <v>0</v>
      </c>
      <c r="G16" s="20"/>
      <c r="H16" s="21"/>
      <c r="I16" s="22">
        <f>I20+K16</f>
        <v>44153</v>
      </c>
      <c r="J16" s="82"/>
      <c r="K16" s="81">
        <v>17</v>
      </c>
      <c r="L16" s="83"/>
      <c r="M16" s="80"/>
    </row>
    <row r="17" spans="1:13" ht="15" x14ac:dyDescent="0.2">
      <c r="A17" s="11" t="s">
        <v>26</v>
      </c>
      <c r="B17" s="207" t="s">
        <v>27</v>
      </c>
      <c r="C17" s="208"/>
      <c r="D17" s="11" t="s">
        <v>16</v>
      </c>
      <c r="E17" s="19">
        <f>F17+I17</f>
        <v>0</v>
      </c>
      <c r="F17" s="20">
        <v>0</v>
      </c>
      <c r="G17" s="20"/>
      <c r="H17" s="22"/>
      <c r="I17" s="17"/>
      <c r="K17" s="80"/>
      <c r="L17" s="84"/>
      <c r="M17" s="80"/>
    </row>
    <row r="18" spans="1:13" ht="15" x14ac:dyDescent="0.2">
      <c r="A18" s="11"/>
      <c r="B18" s="207"/>
      <c r="C18" s="208"/>
      <c r="D18" s="11"/>
      <c r="E18" s="19"/>
      <c r="F18" s="20"/>
      <c r="G18" s="20"/>
      <c r="H18" s="23"/>
      <c r="I18" s="24"/>
    </row>
    <row r="19" spans="1:13" ht="15" x14ac:dyDescent="0.2">
      <c r="A19" s="25" t="s">
        <v>28</v>
      </c>
      <c r="B19" s="207" t="s">
        <v>29</v>
      </c>
      <c r="C19" s="208"/>
      <c r="D19" s="11" t="s">
        <v>30</v>
      </c>
      <c r="E19" s="19">
        <v>0</v>
      </c>
      <c r="F19" s="20"/>
      <c r="G19" s="20"/>
      <c r="H19" s="23"/>
      <c r="I19" s="20"/>
    </row>
    <row r="20" spans="1:13" ht="15" x14ac:dyDescent="0.2">
      <c r="A20" s="25" t="s">
        <v>31</v>
      </c>
      <c r="B20" s="207" t="s">
        <v>32</v>
      </c>
      <c r="C20" s="208"/>
      <c r="D20" s="11" t="s">
        <v>16</v>
      </c>
      <c r="E20" s="19">
        <f>I20</f>
        <v>44136</v>
      </c>
      <c r="F20" s="20"/>
      <c r="G20" s="20"/>
      <c r="H20" s="23"/>
      <c r="I20" s="26">
        <f>SUM(I21:I24)</f>
        <v>44136</v>
      </c>
      <c r="J20" s="78"/>
      <c r="K20" s="85" t="s">
        <v>77</v>
      </c>
      <c r="L20" s="85" t="s">
        <v>78</v>
      </c>
    </row>
    <row r="21" spans="1:13" ht="15" x14ac:dyDescent="0.2">
      <c r="A21" s="25" t="s">
        <v>33</v>
      </c>
      <c r="B21" s="207" t="s">
        <v>34</v>
      </c>
      <c r="C21" s="208"/>
      <c r="D21" s="11" t="s">
        <v>16</v>
      </c>
      <c r="E21" s="19"/>
      <c r="F21" s="20"/>
      <c r="G21" s="20"/>
      <c r="H21" s="23"/>
      <c r="I21" s="27">
        <f>K21+L21</f>
        <v>16887</v>
      </c>
      <c r="J21" s="78" t="s">
        <v>79</v>
      </c>
      <c r="K21" s="86">
        <f>17272-K22</f>
        <v>16887</v>
      </c>
      <c r="L21" s="86"/>
      <c r="M21" s="1" t="s">
        <v>80</v>
      </c>
    </row>
    <row r="22" spans="1:13" ht="15" x14ac:dyDescent="0.2">
      <c r="A22" s="25" t="s">
        <v>35</v>
      </c>
      <c r="B22" s="207" t="s">
        <v>36</v>
      </c>
      <c r="C22" s="208"/>
      <c r="D22" s="11" t="s">
        <v>16</v>
      </c>
      <c r="E22" s="19"/>
      <c r="F22" s="20"/>
      <c r="G22" s="20"/>
      <c r="H22" s="23"/>
      <c r="I22" s="27">
        <f>K22+L22</f>
        <v>385</v>
      </c>
      <c r="J22" s="78" t="s">
        <v>81</v>
      </c>
      <c r="K22" s="86">
        <v>385</v>
      </c>
      <c r="L22" s="86"/>
      <c r="M22" s="1" t="s">
        <v>82</v>
      </c>
    </row>
    <row r="23" spans="1:13" ht="15" x14ac:dyDescent="0.2">
      <c r="A23" s="25" t="s">
        <v>37</v>
      </c>
      <c r="B23" s="207" t="s">
        <v>38</v>
      </c>
      <c r="C23" s="208"/>
      <c r="D23" s="11" t="s">
        <v>16</v>
      </c>
      <c r="E23" s="19"/>
      <c r="F23" s="20"/>
      <c r="G23" s="20"/>
      <c r="H23" s="23"/>
      <c r="I23" s="28">
        <f>K23+L23</f>
        <v>0</v>
      </c>
      <c r="J23" s="78" t="s">
        <v>65</v>
      </c>
      <c r="K23" s="86"/>
      <c r="L23" s="86"/>
      <c r="M23" s="1" t="s">
        <v>83</v>
      </c>
    </row>
    <row r="24" spans="1:13" ht="15.75" thickBot="1" x14ac:dyDescent="0.25">
      <c r="A24" s="29" t="s">
        <v>39</v>
      </c>
      <c r="B24" s="209" t="s">
        <v>40</v>
      </c>
      <c r="C24" s="210"/>
      <c r="D24" s="30" t="s">
        <v>16</v>
      </c>
      <c r="E24" s="31"/>
      <c r="F24" s="32"/>
      <c r="G24" s="32"/>
      <c r="H24" s="33"/>
      <c r="I24" s="28">
        <f>L24</f>
        <v>26864</v>
      </c>
      <c r="J24" s="78" t="s">
        <v>84</v>
      </c>
      <c r="K24" s="86"/>
      <c r="L24" s="86">
        <v>26864</v>
      </c>
      <c r="M24" s="1" t="s">
        <v>85</v>
      </c>
    </row>
    <row r="25" spans="1:13" ht="15.75" thickBot="1" x14ac:dyDescent="0.25">
      <c r="A25" s="34" t="s">
        <v>41</v>
      </c>
      <c r="B25" s="211" t="s">
        <v>42</v>
      </c>
      <c r="C25" s="212"/>
      <c r="D25" s="35" t="s">
        <v>16</v>
      </c>
      <c r="E25" s="36">
        <f>H25+I25</f>
        <v>0</v>
      </c>
      <c r="F25" s="37"/>
      <c r="G25" s="38"/>
      <c r="H25" s="38">
        <f>H26+H27+H28</f>
        <v>0</v>
      </c>
      <c r="I25" s="39">
        <f>I26+I27+I28</f>
        <v>0</v>
      </c>
      <c r="K25" s="78"/>
    </row>
    <row r="26" spans="1:13" ht="15" x14ac:dyDescent="0.2">
      <c r="A26" s="40" t="s">
        <v>43</v>
      </c>
      <c r="B26" s="200" t="s">
        <v>44</v>
      </c>
      <c r="C26" s="201"/>
      <c r="D26" s="11" t="s">
        <v>16</v>
      </c>
      <c r="E26" s="41">
        <f>H26</f>
        <v>0</v>
      </c>
      <c r="F26" s="14"/>
      <c r="G26" s="14"/>
      <c r="H26" s="22"/>
      <c r="I26" s="42"/>
      <c r="K26" s="78">
        <f>E16-E29</f>
        <v>44153</v>
      </c>
      <c r="L26" s="78"/>
    </row>
    <row r="27" spans="1:13" ht="15" x14ac:dyDescent="0.2">
      <c r="A27" s="40" t="s">
        <v>45</v>
      </c>
      <c r="B27" s="200" t="s">
        <v>46</v>
      </c>
      <c r="C27" s="201"/>
      <c r="D27" s="11" t="s">
        <v>16</v>
      </c>
      <c r="E27" s="12">
        <f>H27</f>
        <v>0</v>
      </c>
      <c r="F27" s="43"/>
      <c r="G27" s="14"/>
      <c r="H27" s="22"/>
      <c r="I27" s="42"/>
      <c r="K27" s="78"/>
    </row>
    <row r="28" spans="1:13" ht="15.75" thickBot="1" x14ac:dyDescent="0.25">
      <c r="A28" s="44" t="s">
        <v>47</v>
      </c>
      <c r="B28" s="213" t="s">
        <v>48</v>
      </c>
      <c r="C28" s="214"/>
      <c r="D28" s="45" t="s">
        <v>16</v>
      </c>
      <c r="E28" s="46">
        <f>H28+I28</f>
        <v>0</v>
      </c>
      <c r="F28" s="47"/>
      <c r="G28" s="48"/>
      <c r="H28" s="49"/>
      <c r="I28" s="50"/>
    </row>
    <row r="29" spans="1:13" ht="15.75" thickBot="1" x14ac:dyDescent="0.25">
      <c r="A29" s="51" t="s">
        <v>49</v>
      </c>
      <c r="B29" s="205" t="s">
        <v>50</v>
      </c>
      <c r="C29" s="206"/>
      <c r="D29" s="52" t="s">
        <v>16</v>
      </c>
      <c r="E29" s="36">
        <f>H29+I29</f>
        <v>0</v>
      </c>
      <c r="F29" s="53"/>
      <c r="G29" s="54"/>
      <c r="H29" s="55"/>
      <c r="I29" s="56"/>
    </row>
    <row r="30" spans="1:13" ht="15" x14ac:dyDescent="0.2">
      <c r="A30" s="25" t="s">
        <v>51</v>
      </c>
      <c r="B30" s="200" t="s">
        <v>25</v>
      </c>
      <c r="C30" s="201"/>
      <c r="D30" s="11" t="s">
        <v>16</v>
      </c>
      <c r="E30" s="41">
        <f>H30+I30</f>
        <v>0</v>
      </c>
      <c r="F30" s="43"/>
      <c r="G30" s="14"/>
      <c r="H30" s="57"/>
      <c r="I30" s="58"/>
    </row>
    <row r="31" spans="1:13" ht="15" x14ac:dyDescent="0.2">
      <c r="A31" s="25" t="s">
        <v>52</v>
      </c>
      <c r="B31" s="200"/>
      <c r="C31" s="201"/>
      <c r="D31" s="11" t="s">
        <v>16</v>
      </c>
      <c r="E31" s="12"/>
      <c r="F31" s="43"/>
      <c r="G31" s="14"/>
      <c r="H31" s="57"/>
      <c r="I31" s="58"/>
    </row>
    <row r="32" spans="1:13" ht="15" x14ac:dyDescent="0.2">
      <c r="A32" s="25"/>
      <c r="B32" s="90" t="s">
        <v>53</v>
      </c>
      <c r="C32" s="91"/>
      <c r="D32" s="11"/>
      <c r="E32" s="61"/>
      <c r="F32" s="62"/>
      <c r="G32" s="63"/>
      <c r="H32" s="64"/>
      <c r="I32" s="65"/>
    </row>
    <row r="33" spans="1:11" ht="28.5" x14ac:dyDescent="0.2">
      <c r="A33" s="25"/>
      <c r="B33" s="90" t="s">
        <v>54</v>
      </c>
      <c r="C33" s="91"/>
      <c r="D33" s="11"/>
      <c r="E33" s="61"/>
      <c r="F33" s="62"/>
      <c r="G33" s="63"/>
      <c r="H33" s="64"/>
      <c r="I33" s="65"/>
    </row>
    <row r="34" spans="1:11" ht="15" x14ac:dyDescent="0.2">
      <c r="A34" s="25" t="s">
        <v>55</v>
      </c>
      <c r="B34" s="200" t="s">
        <v>56</v>
      </c>
      <c r="C34" s="201"/>
      <c r="D34" s="11"/>
      <c r="E34" s="202"/>
      <c r="F34" s="203"/>
      <c r="G34" s="203"/>
      <c r="H34" s="203"/>
      <c r="I34" s="204"/>
      <c r="J34" s="78"/>
    </row>
    <row r="35" spans="1:11" ht="15" x14ac:dyDescent="0.2">
      <c r="A35" s="10">
        <v>4</v>
      </c>
      <c r="B35" s="197" t="s">
        <v>86</v>
      </c>
      <c r="C35" s="66" t="s">
        <v>58</v>
      </c>
      <c r="D35" s="11" t="s">
        <v>16</v>
      </c>
      <c r="E35" s="195">
        <f>E11-E15-E29</f>
        <v>-6906</v>
      </c>
      <c r="F35" s="195"/>
      <c r="G35" s="195"/>
      <c r="H35" s="195"/>
      <c r="I35" s="195"/>
      <c r="K35" s="78"/>
    </row>
    <row r="36" spans="1:11" ht="15" x14ac:dyDescent="0.2">
      <c r="A36" s="10">
        <v>5</v>
      </c>
      <c r="B36" s="198"/>
      <c r="C36" s="66" t="s">
        <v>59</v>
      </c>
      <c r="D36" s="11" t="s">
        <v>60</v>
      </c>
      <c r="E36" s="199">
        <f>E35/E11</f>
        <v>-0.18541090557628803</v>
      </c>
      <c r="F36" s="199"/>
      <c r="G36" s="199"/>
      <c r="H36" s="199"/>
      <c r="I36" s="199"/>
    </row>
    <row r="37" spans="1:11" ht="15" x14ac:dyDescent="0.2">
      <c r="A37" s="10">
        <v>6</v>
      </c>
      <c r="B37" s="194" t="s">
        <v>87</v>
      </c>
      <c r="C37" s="194"/>
      <c r="D37" s="194"/>
      <c r="E37" s="195">
        <v>-3028</v>
      </c>
      <c r="F37" s="195"/>
      <c r="G37" s="195"/>
      <c r="H37" s="195"/>
      <c r="I37" s="195"/>
    </row>
    <row r="38" spans="1:11" ht="60" x14ac:dyDescent="0.2">
      <c r="A38" s="67">
        <v>7</v>
      </c>
      <c r="B38" s="68" t="s">
        <v>62</v>
      </c>
      <c r="C38" s="66" t="s">
        <v>63</v>
      </c>
      <c r="D38" s="11" t="s">
        <v>16</v>
      </c>
      <c r="E38" s="196">
        <f>E37+E35</f>
        <v>-9934</v>
      </c>
      <c r="F38" s="196"/>
      <c r="G38" s="196"/>
      <c r="H38" s="196"/>
      <c r="I38" s="196"/>
    </row>
    <row r="39" spans="1:11" ht="15" x14ac:dyDescent="0.2">
      <c r="A39" s="10">
        <v>8</v>
      </c>
      <c r="B39" s="197" t="s">
        <v>64</v>
      </c>
      <c r="C39" s="89" t="s">
        <v>65</v>
      </c>
      <c r="D39" s="11" t="s">
        <v>16</v>
      </c>
      <c r="E39" s="195">
        <v>0</v>
      </c>
      <c r="F39" s="195"/>
      <c r="G39" s="195"/>
      <c r="H39" s="195"/>
      <c r="I39" s="195"/>
    </row>
    <row r="40" spans="1:11" ht="15" x14ac:dyDescent="0.2">
      <c r="A40" s="10">
        <v>9</v>
      </c>
      <c r="B40" s="198"/>
      <c r="C40" s="89" t="s">
        <v>65</v>
      </c>
      <c r="D40" s="11" t="s">
        <v>60</v>
      </c>
      <c r="E40" s="199">
        <v>0</v>
      </c>
      <c r="F40" s="199"/>
      <c r="G40" s="199"/>
      <c r="H40" s="199"/>
      <c r="I40" s="199"/>
    </row>
    <row r="41" spans="1:11" ht="15" x14ac:dyDescent="0.2">
      <c r="A41" s="192" t="s">
        <v>88</v>
      </c>
      <c r="B41" s="192"/>
      <c r="C41" s="192"/>
      <c r="D41" s="192"/>
      <c r="E41" s="192"/>
      <c r="F41" s="192"/>
      <c r="G41" s="192"/>
      <c r="H41" s="192"/>
      <c r="I41" s="192"/>
    </row>
    <row r="42" spans="1:11" ht="15" x14ac:dyDescent="0.2">
      <c r="A42" s="69"/>
      <c r="B42" s="68"/>
      <c r="C42" s="68"/>
      <c r="D42" s="70"/>
      <c r="E42" s="71"/>
      <c r="F42" s="72"/>
      <c r="G42" s="72"/>
      <c r="H42" s="72"/>
      <c r="I42" s="72"/>
    </row>
    <row r="43" spans="1:11" ht="15" x14ac:dyDescent="0.25">
      <c r="A43" s="193" t="s">
        <v>67</v>
      </c>
      <c r="B43" s="193"/>
      <c r="C43" s="193" t="s">
        <v>68</v>
      </c>
      <c r="D43" s="193"/>
      <c r="E43" s="193"/>
      <c r="F43" s="193" t="s">
        <v>69</v>
      </c>
      <c r="G43" s="193"/>
      <c r="H43" s="193"/>
      <c r="I43" s="193"/>
    </row>
    <row r="44" spans="1:11" ht="15" x14ac:dyDescent="0.25">
      <c r="A44" s="73" t="s">
        <v>70</v>
      </c>
      <c r="B44" s="87"/>
      <c r="C44" s="88" t="s">
        <v>71</v>
      </c>
      <c r="D44" s="88"/>
      <c r="E44" s="88"/>
      <c r="F44" s="193" t="s">
        <v>72</v>
      </c>
      <c r="G44" s="193"/>
      <c r="H44" s="193"/>
      <c r="I44" s="193"/>
    </row>
    <row r="45" spans="1:11" ht="15" x14ac:dyDescent="0.25">
      <c r="A45" s="73"/>
      <c r="B45" s="76"/>
      <c r="C45" s="76"/>
      <c r="D45" s="73"/>
      <c r="E45" s="76"/>
      <c r="G45" s="73"/>
      <c r="H45" s="76"/>
      <c r="I45" s="76"/>
    </row>
    <row r="46" spans="1:11" ht="15" x14ac:dyDescent="0.25">
      <c r="A46" s="193" t="s">
        <v>73</v>
      </c>
      <c r="B46" s="193"/>
      <c r="C46" s="193" t="s">
        <v>74</v>
      </c>
      <c r="D46" s="193"/>
      <c r="E46" s="193"/>
      <c r="F46" s="193" t="s">
        <v>75</v>
      </c>
      <c r="G46" s="193"/>
      <c r="H46" s="193"/>
      <c r="I46" s="193"/>
    </row>
    <row r="47" spans="1:11" x14ac:dyDescent="0.2">
      <c r="A47" s="76" t="s">
        <v>76</v>
      </c>
      <c r="B47" s="76"/>
      <c r="D47" s="76" t="s">
        <v>76</v>
      </c>
      <c r="E47" s="76"/>
      <c r="G47" s="76" t="s">
        <v>76</v>
      </c>
      <c r="H47" s="76"/>
      <c r="I47" s="76"/>
    </row>
    <row r="48" spans="1:11" ht="15" x14ac:dyDescent="0.25">
      <c r="A48" s="191"/>
      <c r="B48" s="191"/>
      <c r="C48" s="191"/>
      <c r="G48" s="191"/>
      <c r="H48" s="191"/>
      <c r="I48" s="191"/>
    </row>
  </sheetData>
  <mergeCells count="47">
    <mergeCell ref="B17:C17"/>
    <mergeCell ref="H1:I1"/>
    <mergeCell ref="A6:I6"/>
    <mergeCell ref="A7:I7"/>
    <mergeCell ref="D8:E8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4:C34"/>
    <mergeCell ref="E34:I34"/>
    <mergeCell ref="B35:B36"/>
    <mergeCell ref="E35:I35"/>
    <mergeCell ref="E36:I36"/>
    <mergeCell ref="B37:D37"/>
    <mergeCell ref="E37:I37"/>
    <mergeCell ref="E38:I38"/>
    <mergeCell ref="B39:B40"/>
    <mergeCell ref="E39:I39"/>
    <mergeCell ref="E40:I40"/>
    <mergeCell ref="A48:C48"/>
    <mergeCell ref="G48:I48"/>
    <mergeCell ref="A41:I41"/>
    <mergeCell ref="A43:B43"/>
    <mergeCell ref="C43:E43"/>
    <mergeCell ref="F43:I43"/>
    <mergeCell ref="F44:I44"/>
    <mergeCell ref="A46:B46"/>
    <mergeCell ref="C46:E46"/>
    <mergeCell ref="F46:I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E30" sqref="E30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29.140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10.28515625" style="1" hidden="1" customWidth="1"/>
    <col min="16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94"/>
      <c r="I2" s="94" t="s">
        <v>1</v>
      </c>
    </row>
    <row r="3" spans="1:15" x14ac:dyDescent="0.2">
      <c r="F3" s="3"/>
      <c r="G3" s="3"/>
      <c r="H3" s="94"/>
      <c r="I3" s="94" t="s">
        <v>2</v>
      </c>
    </row>
    <row r="4" spans="1:15" x14ac:dyDescent="0.2">
      <c r="F4" s="5"/>
      <c r="G4" s="5"/>
      <c r="H4" s="94"/>
      <c r="I4" s="94" t="s">
        <v>3</v>
      </c>
    </row>
    <row r="6" spans="1:15" ht="15.75" x14ac:dyDescent="0.25">
      <c r="A6" s="216" t="s">
        <v>4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216" t="s">
        <v>5</v>
      </c>
      <c r="B7" s="216"/>
      <c r="C7" s="216"/>
      <c r="D7" s="216"/>
      <c r="E7" s="216"/>
      <c r="F7" s="216"/>
      <c r="G7" s="216"/>
      <c r="H7" s="216"/>
      <c r="I7" s="216"/>
    </row>
    <row r="8" spans="1:15" ht="15.75" x14ac:dyDescent="0.25">
      <c r="A8" s="6"/>
      <c r="B8" s="7"/>
      <c r="C8" s="95" t="s">
        <v>6</v>
      </c>
      <c r="D8" s="217">
        <v>43525</v>
      </c>
      <c r="E8" s="217"/>
      <c r="F8" s="6" t="s">
        <v>7</v>
      </c>
      <c r="G8" s="7"/>
      <c r="H8" s="7"/>
      <c r="I8" s="7"/>
    </row>
    <row r="10" spans="1:15" ht="30" x14ac:dyDescent="0.2">
      <c r="A10" s="98" t="s">
        <v>8</v>
      </c>
      <c r="B10" s="218" t="s">
        <v>9</v>
      </c>
      <c r="C10" s="219"/>
      <c r="D10" s="98"/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</row>
    <row r="11" spans="1:15" ht="15" x14ac:dyDescent="0.2">
      <c r="A11" s="10">
        <v>1</v>
      </c>
      <c r="B11" s="220" t="s">
        <v>15</v>
      </c>
      <c r="C11" s="221"/>
      <c r="D11" s="11" t="s">
        <v>16</v>
      </c>
      <c r="E11" s="12">
        <f>E12</f>
        <v>37475</v>
      </c>
      <c r="F11" s="13">
        <f>F12</f>
        <v>0</v>
      </c>
      <c r="G11" s="14"/>
      <c r="H11" s="13">
        <f>H12</f>
        <v>37475</v>
      </c>
      <c r="I11" s="14"/>
    </row>
    <row r="12" spans="1:15" ht="15" x14ac:dyDescent="0.2">
      <c r="A12" s="15" t="s">
        <v>17</v>
      </c>
      <c r="B12" s="207" t="s">
        <v>18</v>
      </c>
      <c r="C12" s="208"/>
      <c r="D12" s="11" t="s">
        <v>16</v>
      </c>
      <c r="E12" s="108">
        <v>37475</v>
      </c>
      <c r="F12" s="14">
        <v>0</v>
      </c>
      <c r="G12" s="14"/>
      <c r="H12" s="108">
        <v>37475</v>
      </c>
      <c r="I12" s="14"/>
      <c r="K12" s="77"/>
    </row>
    <row r="13" spans="1:15" ht="15" x14ac:dyDescent="0.2">
      <c r="A13" s="11" t="s">
        <v>19</v>
      </c>
      <c r="B13" s="207" t="s">
        <v>20</v>
      </c>
      <c r="C13" s="208"/>
      <c r="D13" s="11" t="s">
        <v>16</v>
      </c>
      <c r="E13" s="12"/>
      <c r="F13" s="14"/>
      <c r="G13" s="14"/>
      <c r="H13" s="14"/>
      <c r="I13" s="14"/>
    </row>
    <row r="14" spans="1:15" ht="15" x14ac:dyDescent="0.2">
      <c r="A14" s="11" t="s">
        <v>21</v>
      </c>
      <c r="B14" s="207" t="s">
        <v>22</v>
      </c>
      <c r="C14" s="208"/>
      <c r="D14" s="11" t="s">
        <v>16</v>
      </c>
      <c r="E14" s="12"/>
      <c r="F14" s="14"/>
      <c r="G14" s="14"/>
      <c r="H14" s="14"/>
      <c r="I14" s="14"/>
    </row>
    <row r="15" spans="1:15" ht="15" x14ac:dyDescent="0.2">
      <c r="A15" s="10">
        <v>2</v>
      </c>
      <c r="B15" s="220" t="s">
        <v>23</v>
      </c>
      <c r="C15" s="221"/>
      <c r="D15" s="11" t="s">
        <v>16</v>
      </c>
      <c r="E15" s="12">
        <f>F15+H15+I15</f>
        <v>26058</v>
      </c>
      <c r="F15" s="12">
        <f>F16+F18+F20+F25</f>
        <v>0</v>
      </c>
      <c r="G15" s="12">
        <f>G16+G18+G20+G25</f>
        <v>0</v>
      </c>
      <c r="H15" s="12">
        <f>H16+H18+H20+H25</f>
        <v>0</v>
      </c>
      <c r="I15" s="18">
        <f>I16+I25</f>
        <v>26058</v>
      </c>
      <c r="J15" s="78"/>
      <c r="K15" s="78"/>
      <c r="L15" s="79"/>
      <c r="M15" s="80"/>
      <c r="O15" s="81"/>
    </row>
    <row r="16" spans="1:15" ht="15" x14ac:dyDescent="0.2">
      <c r="A16" s="11" t="s">
        <v>24</v>
      </c>
      <c r="B16" s="207" t="s">
        <v>25</v>
      </c>
      <c r="C16" s="208"/>
      <c r="D16" s="11" t="s">
        <v>16</v>
      </c>
      <c r="E16" s="19">
        <f>I16+H16+F16</f>
        <v>26058</v>
      </c>
      <c r="F16" s="20">
        <f>F17</f>
        <v>0</v>
      </c>
      <c r="G16" s="20"/>
      <c r="H16" s="21"/>
      <c r="I16" s="22">
        <f>I20+K16</f>
        <v>26058</v>
      </c>
      <c r="J16" s="82"/>
      <c r="K16" s="109">
        <v>14</v>
      </c>
      <c r="L16" s="110"/>
      <c r="M16" s="80"/>
    </row>
    <row r="17" spans="1:13" ht="15" x14ac:dyDescent="0.2">
      <c r="A17" s="11" t="s">
        <v>26</v>
      </c>
      <c r="B17" s="207" t="s">
        <v>27</v>
      </c>
      <c r="C17" s="208"/>
      <c r="D17" s="11" t="s">
        <v>16</v>
      </c>
      <c r="E17" s="19">
        <f>F17+I17</f>
        <v>0</v>
      </c>
      <c r="F17" s="20">
        <v>0</v>
      </c>
      <c r="G17" s="20"/>
      <c r="H17" s="22"/>
      <c r="I17" s="17"/>
      <c r="K17" s="80"/>
      <c r="L17" s="84"/>
      <c r="M17" s="80"/>
    </row>
    <row r="18" spans="1:13" ht="15" x14ac:dyDescent="0.2">
      <c r="A18" s="11"/>
      <c r="B18" s="207"/>
      <c r="C18" s="208"/>
      <c r="D18" s="11"/>
      <c r="E18" s="19"/>
      <c r="F18" s="20"/>
      <c r="G18" s="20"/>
      <c r="H18" s="23"/>
      <c r="I18" s="24"/>
    </row>
    <row r="19" spans="1:13" ht="15" x14ac:dyDescent="0.2">
      <c r="A19" s="25" t="s">
        <v>28</v>
      </c>
      <c r="B19" s="207" t="s">
        <v>29</v>
      </c>
      <c r="C19" s="208"/>
      <c r="D19" s="11" t="s">
        <v>30</v>
      </c>
      <c r="E19" s="19">
        <v>0</v>
      </c>
      <c r="F19" s="20"/>
      <c r="G19" s="20"/>
      <c r="H19" s="23"/>
      <c r="I19" s="20"/>
    </row>
    <row r="20" spans="1:13" ht="15" x14ac:dyDescent="0.2">
      <c r="A20" s="25" t="s">
        <v>31</v>
      </c>
      <c r="B20" s="207" t="s">
        <v>32</v>
      </c>
      <c r="C20" s="208"/>
      <c r="D20" s="11" t="s">
        <v>16</v>
      </c>
      <c r="E20" s="19">
        <f>I20</f>
        <v>26044</v>
      </c>
      <c r="F20" s="20"/>
      <c r="G20" s="20"/>
      <c r="H20" s="23"/>
      <c r="I20" s="26">
        <f>SUM(I21:I24)</f>
        <v>26044</v>
      </c>
      <c r="J20" s="78"/>
      <c r="K20" s="85" t="s">
        <v>77</v>
      </c>
      <c r="L20" s="85" t="s">
        <v>78</v>
      </c>
    </row>
    <row r="21" spans="1:13" ht="15" x14ac:dyDescent="0.2">
      <c r="A21" s="25" t="s">
        <v>33</v>
      </c>
      <c r="B21" s="207" t="s">
        <v>34</v>
      </c>
      <c r="C21" s="208"/>
      <c r="D21" s="11" t="s">
        <v>16</v>
      </c>
      <c r="E21" s="19"/>
      <c r="F21" s="20"/>
      <c r="G21" s="20"/>
      <c r="H21" s="23"/>
      <c r="I21" s="27">
        <f>K21+L21</f>
        <v>24073</v>
      </c>
      <c r="J21" s="78" t="s">
        <v>79</v>
      </c>
      <c r="K21" s="111">
        <f>24337-K22</f>
        <v>24073</v>
      </c>
      <c r="L21" s="86"/>
      <c r="M21" s="1" t="s">
        <v>80</v>
      </c>
    </row>
    <row r="22" spans="1:13" ht="15" x14ac:dyDescent="0.2">
      <c r="A22" s="25" t="s">
        <v>35</v>
      </c>
      <c r="B22" s="207" t="s">
        <v>36</v>
      </c>
      <c r="C22" s="208"/>
      <c r="D22" s="11" t="s">
        <v>16</v>
      </c>
      <c r="E22" s="19"/>
      <c r="F22" s="20"/>
      <c r="G22" s="20"/>
      <c r="H22" s="23"/>
      <c r="I22" s="27">
        <f t="shared" ref="I22:I23" si="0">K22+L22</f>
        <v>264</v>
      </c>
      <c r="J22" s="78" t="s">
        <v>81</v>
      </c>
      <c r="K22" s="111">
        <v>264</v>
      </c>
      <c r="L22" s="86"/>
      <c r="M22" s="1" t="s">
        <v>82</v>
      </c>
    </row>
    <row r="23" spans="1:13" ht="15" x14ac:dyDescent="0.2">
      <c r="A23" s="25" t="s">
        <v>37</v>
      </c>
      <c r="B23" s="207" t="s">
        <v>38</v>
      </c>
      <c r="C23" s="208"/>
      <c r="D23" s="11" t="s">
        <v>16</v>
      </c>
      <c r="E23" s="19"/>
      <c r="F23" s="20"/>
      <c r="G23" s="20"/>
      <c r="H23" s="23"/>
      <c r="I23" s="28">
        <f t="shared" si="0"/>
        <v>0</v>
      </c>
      <c r="J23" s="78" t="s">
        <v>65</v>
      </c>
      <c r="K23" s="86"/>
      <c r="L23" s="86"/>
      <c r="M23" s="1" t="s">
        <v>83</v>
      </c>
    </row>
    <row r="24" spans="1:13" ht="15.75" thickBot="1" x14ac:dyDescent="0.25">
      <c r="A24" s="29" t="s">
        <v>39</v>
      </c>
      <c r="B24" s="209" t="s">
        <v>40</v>
      </c>
      <c r="C24" s="210"/>
      <c r="D24" s="30" t="s">
        <v>16</v>
      </c>
      <c r="E24" s="31"/>
      <c r="F24" s="32"/>
      <c r="G24" s="32"/>
      <c r="H24" s="33"/>
      <c r="I24" s="28">
        <f>L24</f>
        <v>1707</v>
      </c>
      <c r="J24" s="78" t="s">
        <v>84</v>
      </c>
      <c r="K24" s="86"/>
      <c r="L24" s="111">
        <v>1707</v>
      </c>
      <c r="M24" s="1" t="s">
        <v>85</v>
      </c>
    </row>
    <row r="25" spans="1:13" ht="15.75" thickBot="1" x14ac:dyDescent="0.25">
      <c r="A25" s="34" t="s">
        <v>41</v>
      </c>
      <c r="B25" s="211" t="s">
        <v>42</v>
      </c>
      <c r="C25" s="212"/>
      <c r="D25" s="35" t="s">
        <v>16</v>
      </c>
      <c r="E25" s="36">
        <f>H25+I25</f>
        <v>0</v>
      </c>
      <c r="F25" s="37"/>
      <c r="G25" s="38"/>
      <c r="H25" s="38">
        <f>H26+H27+H28</f>
        <v>0</v>
      </c>
      <c r="I25" s="39">
        <f>I26+I27+I28</f>
        <v>0</v>
      </c>
      <c r="K25" s="78"/>
    </row>
    <row r="26" spans="1:13" ht="15" x14ac:dyDescent="0.2">
      <c r="A26" s="40" t="s">
        <v>43</v>
      </c>
      <c r="B26" s="200" t="s">
        <v>44</v>
      </c>
      <c r="C26" s="201"/>
      <c r="D26" s="11" t="s">
        <v>16</v>
      </c>
      <c r="E26" s="41">
        <f>H26</f>
        <v>0</v>
      </c>
      <c r="F26" s="14"/>
      <c r="G26" s="14"/>
      <c r="H26" s="22"/>
      <c r="I26" s="42"/>
      <c r="K26" s="78">
        <f>E16-E29</f>
        <v>26058</v>
      </c>
      <c r="L26" s="78"/>
    </row>
    <row r="27" spans="1:13" ht="15" x14ac:dyDescent="0.2">
      <c r="A27" s="40" t="s">
        <v>45</v>
      </c>
      <c r="B27" s="200" t="s">
        <v>46</v>
      </c>
      <c r="C27" s="201"/>
      <c r="D27" s="11" t="s">
        <v>16</v>
      </c>
      <c r="E27" s="12">
        <f>H27</f>
        <v>0</v>
      </c>
      <c r="F27" s="43"/>
      <c r="G27" s="14"/>
      <c r="H27" s="22"/>
      <c r="I27" s="42"/>
      <c r="K27" s="78"/>
    </row>
    <row r="28" spans="1:13" ht="15.75" thickBot="1" x14ac:dyDescent="0.25">
      <c r="A28" s="44" t="s">
        <v>47</v>
      </c>
      <c r="B28" s="213" t="s">
        <v>48</v>
      </c>
      <c r="C28" s="214"/>
      <c r="D28" s="45" t="s">
        <v>16</v>
      </c>
      <c r="E28" s="46">
        <f>H28+I28</f>
        <v>0</v>
      </c>
      <c r="F28" s="47"/>
      <c r="G28" s="48"/>
      <c r="H28" s="49"/>
      <c r="I28" s="50"/>
    </row>
    <row r="29" spans="1:13" ht="15.75" thickBot="1" x14ac:dyDescent="0.25">
      <c r="A29" s="51" t="s">
        <v>49</v>
      </c>
      <c r="B29" s="205" t="s">
        <v>50</v>
      </c>
      <c r="C29" s="206"/>
      <c r="D29" s="52" t="s">
        <v>16</v>
      </c>
      <c r="E29" s="36">
        <f>H29+I29</f>
        <v>0</v>
      </c>
      <c r="F29" s="53"/>
      <c r="G29" s="54"/>
      <c r="H29" s="55"/>
      <c r="I29" s="56"/>
    </row>
    <row r="30" spans="1:13" ht="15" x14ac:dyDescent="0.2">
      <c r="A30" s="25" t="s">
        <v>51</v>
      </c>
      <c r="B30" s="200" t="s">
        <v>25</v>
      </c>
      <c r="C30" s="201"/>
      <c r="D30" s="11" t="s">
        <v>16</v>
      </c>
      <c r="E30" s="41">
        <f>H30+I30</f>
        <v>0</v>
      </c>
      <c r="F30" s="43"/>
      <c r="G30" s="14"/>
      <c r="H30" s="57"/>
      <c r="I30" s="58"/>
    </row>
    <row r="31" spans="1:13" ht="15" x14ac:dyDescent="0.2">
      <c r="A31" s="25" t="s">
        <v>52</v>
      </c>
      <c r="B31" s="200"/>
      <c r="C31" s="201"/>
      <c r="D31" s="11" t="s">
        <v>16</v>
      </c>
      <c r="E31" s="12"/>
      <c r="F31" s="43"/>
      <c r="G31" s="14"/>
      <c r="H31" s="57"/>
      <c r="I31" s="58"/>
    </row>
    <row r="32" spans="1:13" ht="15" x14ac:dyDescent="0.2">
      <c r="A32" s="25"/>
      <c r="B32" s="96" t="s">
        <v>53</v>
      </c>
      <c r="C32" s="97"/>
      <c r="D32" s="11"/>
      <c r="E32" s="61"/>
      <c r="F32" s="62"/>
      <c r="G32" s="63"/>
      <c r="H32" s="64"/>
      <c r="I32" s="65"/>
    </row>
    <row r="33" spans="1:11" ht="28.5" x14ac:dyDescent="0.2">
      <c r="A33" s="25"/>
      <c r="B33" s="96" t="s">
        <v>54</v>
      </c>
      <c r="C33" s="97"/>
      <c r="D33" s="11"/>
      <c r="E33" s="61"/>
      <c r="F33" s="62"/>
      <c r="G33" s="63"/>
      <c r="H33" s="64"/>
      <c r="I33" s="65"/>
    </row>
    <row r="34" spans="1:11" ht="15" x14ac:dyDescent="0.2">
      <c r="A34" s="25" t="s">
        <v>55</v>
      </c>
      <c r="B34" s="200" t="s">
        <v>56</v>
      </c>
      <c r="C34" s="201"/>
      <c r="D34" s="11"/>
      <c r="E34" s="202"/>
      <c r="F34" s="203"/>
      <c r="G34" s="203"/>
      <c r="H34" s="203"/>
      <c r="I34" s="204"/>
      <c r="J34" s="78"/>
    </row>
    <row r="35" spans="1:11" ht="15" x14ac:dyDescent="0.2">
      <c r="A35" s="10">
        <v>4</v>
      </c>
      <c r="B35" s="197" t="s">
        <v>89</v>
      </c>
      <c r="C35" s="66" t="s">
        <v>58</v>
      </c>
      <c r="D35" s="11" t="s">
        <v>16</v>
      </c>
      <c r="E35" s="195">
        <f>E11-E15-E29</f>
        <v>11417</v>
      </c>
      <c r="F35" s="195"/>
      <c r="G35" s="195"/>
      <c r="H35" s="195"/>
      <c r="I35" s="195"/>
      <c r="K35" s="78"/>
    </row>
    <row r="36" spans="1:11" ht="15" x14ac:dyDescent="0.2">
      <c r="A36" s="10">
        <v>5</v>
      </c>
      <c r="B36" s="198"/>
      <c r="C36" s="66" t="s">
        <v>59</v>
      </c>
      <c r="D36" s="11" t="s">
        <v>60</v>
      </c>
      <c r="E36" s="199">
        <f>E35/E11</f>
        <v>0.30465643762508338</v>
      </c>
      <c r="F36" s="199"/>
      <c r="G36" s="199"/>
      <c r="H36" s="199"/>
      <c r="I36" s="199"/>
    </row>
    <row r="37" spans="1:11" ht="15" x14ac:dyDescent="0.2">
      <c r="A37" s="10">
        <v>6</v>
      </c>
      <c r="B37" s="222" t="s">
        <v>90</v>
      </c>
      <c r="C37" s="222"/>
      <c r="D37" s="222"/>
      <c r="E37" s="195">
        <v>-10719</v>
      </c>
      <c r="F37" s="195"/>
      <c r="G37" s="195"/>
      <c r="H37" s="195"/>
      <c r="I37" s="195"/>
    </row>
    <row r="38" spans="1:11" ht="15" x14ac:dyDescent="0.2">
      <c r="A38" s="10">
        <v>7</v>
      </c>
      <c r="B38" s="197" t="s">
        <v>64</v>
      </c>
      <c r="C38" s="98" t="s">
        <v>65</v>
      </c>
      <c r="D38" s="11" t="s">
        <v>16</v>
      </c>
      <c r="E38" s="195">
        <f>E35+E37</f>
        <v>698</v>
      </c>
      <c r="F38" s="195"/>
      <c r="G38" s="195"/>
      <c r="H38" s="195"/>
      <c r="I38" s="195"/>
    </row>
    <row r="39" spans="1:11" ht="15" x14ac:dyDescent="0.2">
      <c r="A39" s="10">
        <v>8</v>
      </c>
      <c r="B39" s="198"/>
      <c r="C39" s="98" t="s">
        <v>65</v>
      </c>
      <c r="D39" s="11" t="s">
        <v>60</v>
      </c>
      <c r="E39" s="199">
        <f>E38/E11</f>
        <v>1.8625750500333556E-2</v>
      </c>
      <c r="F39" s="199"/>
      <c r="G39" s="199"/>
      <c r="H39" s="199"/>
      <c r="I39" s="199"/>
    </row>
    <row r="40" spans="1:11" ht="15" x14ac:dyDescent="0.2">
      <c r="A40" s="192"/>
      <c r="B40" s="192"/>
      <c r="C40" s="192"/>
      <c r="D40" s="192"/>
      <c r="E40" s="192"/>
      <c r="F40" s="192"/>
      <c r="G40" s="192"/>
      <c r="H40" s="192"/>
      <c r="I40" s="192"/>
    </row>
    <row r="41" spans="1:11" ht="15" customHeight="1" x14ac:dyDescent="0.2">
      <c r="A41" s="69"/>
      <c r="B41" s="68"/>
      <c r="C41" s="68"/>
      <c r="D41" s="70"/>
      <c r="E41" s="71"/>
      <c r="F41" s="72"/>
      <c r="G41" s="72"/>
      <c r="H41" s="72"/>
      <c r="I41" s="72"/>
    </row>
    <row r="42" spans="1:11" ht="15" x14ac:dyDescent="0.25">
      <c r="A42" s="193" t="s">
        <v>67</v>
      </c>
      <c r="B42" s="193"/>
      <c r="C42" s="193" t="s">
        <v>68</v>
      </c>
      <c r="D42" s="193"/>
      <c r="E42" s="193"/>
      <c r="F42" s="193" t="s">
        <v>69</v>
      </c>
      <c r="G42" s="193"/>
      <c r="H42" s="193"/>
      <c r="I42" s="193"/>
    </row>
    <row r="43" spans="1:11" ht="15" x14ac:dyDescent="0.25">
      <c r="A43" s="73" t="s">
        <v>70</v>
      </c>
      <c r="B43" s="99"/>
      <c r="C43" s="100" t="s">
        <v>71</v>
      </c>
      <c r="D43" s="100"/>
      <c r="E43" s="100"/>
      <c r="F43" s="193" t="s">
        <v>72</v>
      </c>
      <c r="G43" s="193"/>
      <c r="H43" s="193"/>
      <c r="I43" s="193"/>
    </row>
    <row r="44" spans="1:11" ht="15" x14ac:dyDescent="0.25">
      <c r="A44" s="73"/>
      <c r="B44" s="76"/>
      <c r="C44" s="76"/>
      <c r="D44" s="73"/>
      <c r="E44" s="76"/>
      <c r="G44" s="73"/>
      <c r="H44" s="76"/>
      <c r="I44" s="76"/>
    </row>
    <row r="45" spans="1:11" ht="15" x14ac:dyDescent="0.25">
      <c r="A45" s="193" t="s">
        <v>73</v>
      </c>
      <c r="B45" s="193"/>
      <c r="C45" s="193" t="s">
        <v>74</v>
      </c>
      <c r="D45" s="193"/>
      <c r="E45" s="193"/>
      <c r="F45" s="193" t="s">
        <v>75</v>
      </c>
      <c r="G45" s="193"/>
      <c r="H45" s="193"/>
      <c r="I45" s="193"/>
    </row>
    <row r="46" spans="1:11" x14ac:dyDescent="0.2">
      <c r="A46" s="76" t="s">
        <v>76</v>
      </c>
      <c r="B46" s="76"/>
      <c r="D46" s="76" t="s">
        <v>76</v>
      </c>
      <c r="E46" s="76"/>
      <c r="G46" s="76" t="s">
        <v>76</v>
      </c>
      <c r="H46" s="76"/>
      <c r="I46" s="76"/>
    </row>
    <row r="47" spans="1:11" ht="15" x14ac:dyDescent="0.25">
      <c r="A47" s="191"/>
      <c r="B47" s="191"/>
      <c r="C47" s="191"/>
      <c r="G47" s="191"/>
      <c r="H47" s="191"/>
      <c r="I47" s="191"/>
    </row>
  </sheetData>
  <mergeCells count="46">
    <mergeCell ref="A47:C47"/>
    <mergeCell ref="G47:I47"/>
    <mergeCell ref="A42:B42"/>
    <mergeCell ref="C42:E42"/>
    <mergeCell ref="F42:I42"/>
    <mergeCell ref="F43:I43"/>
    <mergeCell ref="A45:B45"/>
    <mergeCell ref="C45:E45"/>
    <mergeCell ref="F45:I45"/>
    <mergeCell ref="A40:I40"/>
    <mergeCell ref="B30:C30"/>
    <mergeCell ref="B31:C31"/>
    <mergeCell ref="B34:C34"/>
    <mergeCell ref="E34:I34"/>
    <mergeCell ref="B35:B36"/>
    <mergeCell ref="E35:I35"/>
    <mergeCell ref="E36:I36"/>
    <mergeCell ref="B37:D37"/>
    <mergeCell ref="E37:I37"/>
    <mergeCell ref="B38:B39"/>
    <mergeCell ref="E38:I38"/>
    <mergeCell ref="E39:I39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H1:I1"/>
    <mergeCell ref="A6:I6"/>
    <mergeCell ref="A7:I7"/>
    <mergeCell ref="D8:E8"/>
    <mergeCell ref="B10:C10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J1" sqref="J1:S1048576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10.28515625" style="1" hidden="1" customWidth="1"/>
    <col min="16" max="19" width="0" style="1" hidden="1" customWidth="1"/>
    <col min="20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106"/>
      <c r="I2" s="106" t="s">
        <v>1</v>
      </c>
    </row>
    <row r="3" spans="1:15" x14ac:dyDescent="0.2">
      <c r="F3" s="3"/>
      <c r="G3" s="3"/>
      <c r="H3" s="106"/>
      <c r="I3" s="106" t="s">
        <v>2</v>
      </c>
    </row>
    <row r="4" spans="1:15" x14ac:dyDescent="0.2">
      <c r="F4" s="5"/>
      <c r="G4" s="5"/>
      <c r="H4" s="106"/>
      <c r="I4" s="106" t="s">
        <v>3</v>
      </c>
    </row>
    <row r="6" spans="1:15" ht="15.75" x14ac:dyDescent="0.25">
      <c r="A6" s="216" t="s">
        <v>4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216" t="s">
        <v>5</v>
      </c>
      <c r="B7" s="216"/>
      <c r="C7" s="216"/>
      <c r="D7" s="216"/>
      <c r="E7" s="216"/>
      <c r="F7" s="216"/>
      <c r="G7" s="216"/>
      <c r="H7" s="216"/>
      <c r="I7" s="216"/>
    </row>
    <row r="8" spans="1:15" ht="15.75" x14ac:dyDescent="0.25">
      <c r="A8" s="6"/>
      <c r="B8" s="7"/>
      <c r="C8" s="107" t="s">
        <v>6</v>
      </c>
      <c r="D8" s="217">
        <v>43556</v>
      </c>
      <c r="E8" s="217"/>
      <c r="F8" s="6" t="s">
        <v>7</v>
      </c>
      <c r="G8" s="7"/>
      <c r="H8" s="7"/>
      <c r="I8" s="7"/>
    </row>
    <row r="10" spans="1:15" ht="30" x14ac:dyDescent="0.2">
      <c r="A10" s="103" t="s">
        <v>8</v>
      </c>
      <c r="B10" s="218" t="s">
        <v>9</v>
      </c>
      <c r="C10" s="219"/>
      <c r="D10" s="103"/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</row>
    <row r="11" spans="1:15" ht="30.75" customHeight="1" x14ac:dyDescent="0.2">
      <c r="A11" s="10">
        <v>1</v>
      </c>
      <c r="B11" s="220" t="s">
        <v>15</v>
      </c>
      <c r="C11" s="221"/>
      <c r="D11" s="11" t="s">
        <v>16</v>
      </c>
      <c r="E11" s="12">
        <f>E12</f>
        <v>29166</v>
      </c>
      <c r="F11" s="13">
        <f>F12</f>
        <v>0</v>
      </c>
      <c r="G11" s="14"/>
      <c r="H11" s="13">
        <f>H12</f>
        <v>29166</v>
      </c>
      <c r="I11" s="14"/>
    </row>
    <row r="12" spans="1:15" ht="25.5" customHeight="1" x14ac:dyDescent="0.2">
      <c r="A12" s="15" t="s">
        <v>17</v>
      </c>
      <c r="B12" s="207" t="s">
        <v>18</v>
      </c>
      <c r="C12" s="208"/>
      <c r="D12" s="11" t="s">
        <v>16</v>
      </c>
      <c r="E12" s="16">
        <v>29166</v>
      </c>
      <c r="F12" s="14">
        <v>0</v>
      </c>
      <c r="G12" s="14"/>
      <c r="H12" s="17">
        <v>29166</v>
      </c>
      <c r="I12" s="14"/>
      <c r="K12" s="77"/>
    </row>
    <row r="13" spans="1:15" ht="27" customHeight="1" x14ac:dyDescent="0.2">
      <c r="A13" s="11" t="s">
        <v>19</v>
      </c>
      <c r="B13" s="207" t="s">
        <v>20</v>
      </c>
      <c r="C13" s="208"/>
      <c r="D13" s="11" t="s">
        <v>16</v>
      </c>
      <c r="E13" s="12"/>
      <c r="F13" s="14"/>
      <c r="G13" s="14"/>
      <c r="H13" s="14"/>
      <c r="I13" s="14"/>
    </row>
    <row r="14" spans="1:15" ht="27" customHeight="1" x14ac:dyDescent="0.2">
      <c r="A14" s="11" t="s">
        <v>21</v>
      </c>
      <c r="B14" s="207" t="s">
        <v>22</v>
      </c>
      <c r="C14" s="208"/>
      <c r="D14" s="11" t="s">
        <v>16</v>
      </c>
      <c r="E14" s="12"/>
      <c r="F14" s="14"/>
      <c r="G14" s="14"/>
      <c r="H14" s="14"/>
      <c r="I14" s="14"/>
    </row>
    <row r="15" spans="1:15" ht="29.25" customHeight="1" x14ac:dyDescent="0.2">
      <c r="A15" s="10">
        <v>2</v>
      </c>
      <c r="B15" s="220" t="s">
        <v>23</v>
      </c>
      <c r="C15" s="221"/>
      <c r="D15" s="11" t="s">
        <v>16</v>
      </c>
      <c r="E15" s="12">
        <v>31907</v>
      </c>
      <c r="F15" s="12">
        <f>F16+F18+F20+F25</f>
        <v>0</v>
      </c>
      <c r="G15" s="12">
        <f>G16+G18+G20+G25</f>
        <v>0</v>
      </c>
      <c r="H15" s="12">
        <f>H16+H18+H20+H25</f>
        <v>0</v>
      </c>
      <c r="I15" s="18">
        <f>I16+I25</f>
        <v>31907</v>
      </c>
      <c r="J15" s="78"/>
      <c r="K15" s="78"/>
      <c r="L15" s="79"/>
      <c r="M15" s="80"/>
      <c r="O15" s="81"/>
    </row>
    <row r="16" spans="1:15" ht="42.75" customHeight="1" x14ac:dyDescent="0.2">
      <c r="A16" s="11" t="s">
        <v>24</v>
      </c>
      <c r="B16" s="207" t="s">
        <v>25</v>
      </c>
      <c r="C16" s="208"/>
      <c r="D16" s="11" t="s">
        <v>16</v>
      </c>
      <c r="E16" s="19">
        <v>31907</v>
      </c>
      <c r="F16" s="20">
        <f>F17</f>
        <v>0</v>
      </c>
      <c r="G16" s="20"/>
      <c r="H16" s="21"/>
      <c r="I16" s="22">
        <f>I20+K16</f>
        <v>31907</v>
      </c>
      <c r="J16" s="82">
        <v>31907</v>
      </c>
      <c r="K16" s="81">
        <v>43</v>
      </c>
      <c r="L16" s="83"/>
      <c r="M16" s="80"/>
    </row>
    <row r="17" spans="1:13" ht="27" customHeight="1" x14ac:dyDescent="0.2">
      <c r="A17" s="11" t="s">
        <v>26</v>
      </c>
      <c r="B17" s="207" t="s">
        <v>27</v>
      </c>
      <c r="C17" s="208"/>
      <c r="D17" s="11" t="s">
        <v>16</v>
      </c>
      <c r="E17" s="19">
        <f>F17+I17</f>
        <v>0</v>
      </c>
      <c r="F17" s="20">
        <v>0</v>
      </c>
      <c r="G17" s="20"/>
      <c r="H17" s="22"/>
      <c r="I17" s="17"/>
      <c r="K17" s="80"/>
      <c r="L17" s="84"/>
      <c r="M17" s="80"/>
    </row>
    <row r="18" spans="1:13" ht="9" customHeight="1" x14ac:dyDescent="0.2">
      <c r="A18" s="11"/>
      <c r="B18" s="207"/>
      <c r="C18" s="208"/>
      <c r="D18" s="11"/>
      <c r="E18" s="19"/>
      <c r="F18" s="20"/>
      <c r="G18" s="20"/>
      <c r="H18" s="23"/>
      <c r="I18" s="24"/>
    </row>
    <row r="19" spans="1:13" ht="17.25" customHeight="1" x14ac:dyDescent="0.2">
      <c r="A19" s="25" t="s">
        <v>28</v>
      </c>
      <c r="B19" s="207" t="s">
        <v>29</v>
      </c>
      <c r="C19" s="208"/>
      <c r="D19" s="11" t="s">
        <v>30</v>
      </c>
      <c r="E19" s="19">
        <v>0</v>
      </c>
      <c r="F19" s="20"/>
      <c r="G19" s="20"/>
      <c r="H19" s="23"/>
      <c r="I19" s="20"/>
    </row>
    <row r="20" spans="1:13" ht="24" customHeight="1" x14ac:dyDescent="0.2">
      <c r="A20" s="25" t="s">
        <v>31</v>
      </c>
      <c r="B20" s="207" t="s">
        <v>32</v>
      </c>
      <c r="C20" s="208"/>
      <c r="D20" s="11" t="s">
        <v>16</v>
      </c>
      <c r="E20" s="19">
        <f>I20</f>
        <v>31864</v>
      </c>
      <c r="F20" s="20"/>
      <c r="G20" s="20"/>
      <c r="H20" s="23"/>
      <c r="I20" s="26">
        <f>SUM(I21:I24)</f>
        <v>31864</v>
      </c>
      <c r="J20" s="78"/>
      <c r="K20" s="85" t="s">
        <v>77</v>
      </c>
      <c r="L20" s="85" t="s">
        <v>78</v>
      </c>
    </row>
    <row r="21" spans="1:13" ht="24" customHeight="1" x14ac:dyDescent="0.2">
      <c r="A21" s="25" t="s">
        <v>33</v>
      </c>
      <c r="B21" s="207" t="s">
        <v>34</v>
      </c>
      <c r="C21" s="208"/>
      <c r="D21" s="11" t="s">
        <v>16</v>
      </c>
      <c r="E21" s="19"/>
      <c r="F21" s="20"/>
      <c r="G21" s="20"/>
      <c r="H21" s="23"/>
      <c r="I21" s="27">
        <v>4990</v>
      </c>
      <c r="J21" s="78" t="s">
        <v>79</v>
      </c>
      <c r="K21" s="86">
        <f>4990-K22</f>
        <v>4402</v>
      </c>
      <c r="L21" s="86"/>
      <c r="M21" s="1" t="s">
        <v>80</v>
      </c>
    </row>
    <row r="22" spans="1:13" ht="68.25" customHeight="1" x14ac:dyDescent="0.2">
      <c r="A22" s="25" t="s">
        <v>35</v>
      </c>
      <c r="B22" s="207" t="s">
        <v>36</v>
      </c>
      <c r="C22" s="208"/>
      <c r="D22" s="11" t="s">
        <v>16</v>
      </c>
      <c r="E22" s="19"/>
      <c r="F22" s="20"/>
      <c r="G22" s="20"/>
      <c r="H22" s="23"/>
      <c r="I22" s="27">
        <v>588</v>
      </c>
      <c r="J22" s="78" t="s">
        <v>81</v>
      </c>
      <c r="K22" s="86">
        <v>588</v>
      </c>
      <c r="L22" s="86"/>
      <c r="M22" s="1" t="s">
        <v>82</v>
      </c>
    </row>
    <row r="23" spans="1:13" ht="24" customHeight="1" x14ac:dyDescent="0.2">
      <c r="A23" s="25" t="s">
        <v>37</v>
      </c>
      <c r="B23" s="207" t="s">
        <v>38</v>
      </c>
      <c r="C23" s="208"/>
      <c r="D23" s="11" t="s">
        <v>16</v>
      </c>
      <c r="E23" s="19"/>
      <c r="F23" s="20"/>
      <c r="G23" s="20"/>
      <c r="H23" s="23"/>
      <c r="I23" s="28">
        <f t="shared" ref="I23" si="0">K23+L23</f>
        <v>0</v>
      </c>
      <c r="J23" s="78" t="s">
        <v>65</v>
      </c>
      <c r="K23" s="86"/>
      <c r="L23" s="86"/>
      <c r="M23" s="1" t="s">
        <v>83</v>
      </c>
    </row>
    <row r="24" spans="1:13" ht="24" customHeight="1" thickBot="1" x14ac:dyDescent="0.25">
      <c r="A24" s="29" t="s">
        <v>39</v>
      </c>
      <c r="B24" s="209" t="s">
        <v>40</v>
      </c>
      <c r="C24" s="210"/>
      <c r="D24" s="30" t="s">
        <v>16</v>
      </c>
      <c r="E24" s="31"/>
      <c r="F24" s="32"/>
      <c r="G24" s="32"/>
      <c r="H24" s="33"/>
      <c r="I24" s="28">
        <v>26286</v>
      </c>
      <c r="J24" s="78" t="s">
        <v>84</v>
      </c>
      <c r="K24" s="86"/>
      <c r="L24" s="86">
        <v>26286</v>
      </c>
      <c r="M24" s="1" t="s">
        <v>85</v>
      </c>
    </row>
    <row r="25" spans="1:13" ht="44.25" customHeight="1" thickBot="1" x14ac:dyDescent="0.25">
      <c r="A25" s="34" t="s">
        <v>41</v>
      </c>
      <c r="B25" s="211" t="s">
        <v>42</v>
      </c>
      <c r="C25" s="212"/>
      <c r="D25" s="35" t="s">
        <v>16</v>
      </c>
      <c r="E25" s="36">
        <f>H25+I25</f>
        <v>0</v>
      </c>
      <c r="F25" s="37"/>
      <c r="G25" s="38"/>
      <c r="H25" s="38">
        <f>H26+H27+H28</f>
        <v>0</v>
      </c>
      <c r="I25" s="39">
        <f>I26+I27+I28</f>
        <v>0</v>
      </c>
      <c r="K25" s="78"/>
    </row>
    <row r="26" spans="1:13" ht="45.75" customHeight="1" x14ac:dyDescent="0.2">
      <c r="A26" s="40" t="s">
        <v>43</v>
      </c>
      <c r="B26" s="200" t="s">
        <v>44</v>
      </c>
      <c r="C26" s="201"/>
      <c r="D26" s="11" t="s">
        <v>16</v>
      </c>
      <c r="E26" s="41">
        <f>H26</f>
        <v>0</v>
      </c>
      <c r="F26" s="14"/>
      <c r="G26" s="14"/>
      <c r="H26" s="22"/>
      <c r="I26" s="42"/>
      <c r="K26" s="78">
        <f>E16-E29</f>
        <v>31907</v>
      </c>
      <c r="L26" s="78"/>
    </row>
    <row r="27" spans="1:13" ht="42.75" customHeight="1" x14ac:dyDescent="0.2">
      <c r="A27" s="40" t="s">
        <v>45</v>
      </c>
      <c r="B27" s="200" t="s">
        <v>46</v>
      </c>
      <c r="C27" s="201"/>
      <c r="D27" s="11" t="s">
        <v>16</v>
      </c>
      <c r="E27" s="12">
        <f>H27</f>
        <v>0</v>
      </c>
      <c r="F27" s="43"/>
      <c r="G27" s="14"/>
      <c r="H27" s="22"/>
      <c r="I27" s="42"/>
      <c r="K27" s="78"/>
    </row>
    <row r="28" spans="1:13" ht="42" customHeight="1" thickBot="1" x14ac:dyDescent="0.25">
      <c r="A28" s="44" t="s">
        <v>47</v>
      </c>
      <c r="B28" s="213" t="s">
        <v>48</v>
      </c>
      <c r="C28" s="214"/>
      <c r="D28" s="45" t="s">
        <v>16</v>
      </c>
      <c r="E28" s="46">
        <f>H28+I28</f>
        <v>0</v>
      </c>
      <c r="F28" s="47"/>
      <c r="G28" s="48"/>
      <c r="H28" s="49"/>
      <c r="I28" s="50"/>
    </row>
    <row r="29" spans="1:13" ht="32.25" customHeight="1" thickBot="1" x14ac:dyDescent="0.25">
      <c r="A29" s="51" t="s">
        <v>49</v>
      </c>
      <c r="B29" s="205" t="s">
        <v>50</v>
      </c>
      <c r="C29" s="206"/>
      <c r="D29" s="52" t="s">
        <v>16</v>
      </c>
      <c r="E29" s="36">
        <f>H29+I29</f>
        <v>0</v>
      </c>
      <c r="F29" s="53"/>
      <c r="G29" s="54"/>
      <c r="H29" s="55"/>
      <c r="I29" s="56"/>
    </row>
    <row r="30" spans="1:13" ht="42.75" customHeight="1" x14ac:dyDescent="0.2">
      <c r="A30" s="25" t="s">
        <v>51</v>
      </c>
      <c r="B30" s="200" t="s">
        <v>25</v>
      </c>
      <c r="C30" s="201"/>
      <c r="D30" s="11" t="s">
        <v>16</v>
      </c>
      <c r="E30" s="41">
        <f>H30+I30</f>
        <v>0</v>
      </c>
      <c r="F30" s="43"/>
      <c r="G30" s="14"/>
      <c r="H30" s="57"/>
      <c r="I30" s="58"/>
    </row>
    <row r="31" spans="1:13" ht="24" customHeight="1" x14ac:dyDescent="0.2">
      <c r="A31" s="25" t="s">
        <v>52</v>
      </c>
      <c r="B31" s="200"/>
      <c r="C31" s="201"/>
      <c r="D31" s="11" t="s">
        <v>16</v>
      </c>
      <c r="E31" s="12"/>
      <c r="F31" s="43"/>
      <c r="G31" s="14"/>
      <c r="H31" s="57"/>
      <c r="I31" s="58"/>
    </row>
    <row r="32" spans="1:13" ht="15" x14ac:dyDescent="0.2">
      <c r="A32" s="25"/>
      <c r="B32" s="104" t="s">
        <v>53</v>
      </c>
      <c r="C32" s="105"/>
      <c r="D32" s="11"/>
      <c r="E32" s="61"/>
      <c r="F32" s="62"/>
      <c r="G32" s="63"/>
      <c r="H32" s="64"/>
      <c r="I32" s="65"/>
    </row>
    <row r="33" spans="1:11" ht="22.5" customHeight="1" x14ac:dyDescent="0.2">
      <c r="A33" s="25"/>
      <c r="B33" s="104" t="s">
        <v>54</v>
      </c>
      <c r="C33" s="105"/>
      <c r="D33" s="11"/>
      <c r="E33" s="61"/>
      <c r="F33" s="62"/>
      <c r="G33" s="63"/>
      <c r="H33" s="64"/>
      <c r="I33" s="65"/>
    </row>
    <row r="34" spans="1:11" ht="24" customHeight="1" x14ac:dyDescent="0.2">
      <c r="A34" s="25" t="s">
        <v>55</v>
      </c>
      <c r="B34" s="200" t="s">
        <v>56</v>
      </c>
      <c r="C34" s="201"/>
      <c r="D34" s="11"/>
      <c r="E34" s="202"/>
      <c r="F34" s="203"/>
      <c r="G34" s="203"/>
      <c r="H34" s="203"/>
      <c r="I34" s="204"/>
      <c r="J34" s="78"/>
    </row>
    <row r="35" spans="1:11" ht="24" customHeight="1" x14ac:dyDescent="0.2">
      <c r="A35" s="10">
        <v>4</v>
      </c>
      <c r="B35" s="197" t="s">
        <v>91</v>
      </c>
      <c r="C35" s="66" t="s">
        <v>58</v>
      </c>
      <c r="D35" s="11" t="s">
        <v>16</v>
      </c>
      <c r="E35" s="195">
        <f>E11-E15-E29</f>
        <v>-2741</v>
      </c>
      <c r="F35" s="195"/>
      <c r="G35" s="195"/>
      <c r="H35" s="195"/>
      <c r="I35" s="195"/>
      <c r="K35" s="78"/>
    </row>
    <row r="36" spans="1:11" ht="24" customHeight="1" x14ac:dyDescent="0.2">
      <c r="A36" s="10">
        <v>5</v>
      </c>
      <c r="B36" s="198"/>
      <c r="C36" s="66" t="s">
        <v>59</v>
      </c>
      <c r="D36" s="11" t="s">
        <v>60</v>
      </c>
      <c r="E36" s="199">
        <f>E35/E11</f>
        <v>-9.3979290955221839E-2</v>
      </c>
      <c r="F36" s="199"/>
      <c r="G36" s="199"/>
      <c r="H36" s="199"/>
      <c r="I36" s="199"/>
    </row>
    <row r="37" spans="1:11" ht="51.75" customHeight="1" x14ac:dyDescent="0.2">
      <c r="A37" s="10">
        <v>6</v>
      </c>
      <c r="B37" s="194" t="s">
        <v>92</v>
      </c>
      <c r="C37" s="194"/>
      <c r="D37" s="194"/>
      <c r="E37" s="195">
        <v>0</v>
      </c>
      <c r="F37" s="195"/>
      <c r="G37" s="195"/>
      <c r="H37" s="195"/>
      <c r="I37" s="195"/>
    </row>
    <row r="38" spans="1:11" ht="68.25" customHeight="1" x14ac:dyDescent="0.2">
      <c r="A38" s="67">
        <v>7</v>
      </c>
      <c r="B38" s="68" t="s">
        <v>93</v>
      </c>
      <c r="C38" s="66" t="s">
        <v>63</v>
      </c>
      <c r="D38" s="11" t="s">
        <v>16</v>
      </c>
      <c r="E38" s="196">
        <f>E37+E35</f>
        <v>-2741</v>
      </c>
      <c r="F38" s="196"/>
      <c r="G38" s="196"/>
      <c r="H38" s="196"/>
      <c r="I38" s="196"/>
    </row>
    <row r="39" spans="1:11" ht="24" customHeight="1" x14ac:dyDescent="0.2">
      <c r="A39" s="10">
        <v>8</v>
      </c>
      <c r="B39" s="197" t="s">
        <v>64</v>
      </c>
      <c r="C39" s="103" t="s">
        <v>65</v>
      </c>
      <c r="D39" s="11" t="s">
        <v>16</v>
      </c>
      <c r="E39" s="195">
        <v>0</v>
      </c>
      <c r="F39" s="195"/>
      <c r="G39" s="195"/>
      <c r="H39" s="195"/>
      <c r="I39" s="195"/>
    </row>
    <row r="40" spans="1:11" ht="24" customHeight="1" x14ac:dyDescent="0.2">
      <c r="A40" s="10">
        <v>9</v>
      </c>
      <c r="B40" s="198"/>
      <c r="C40" s="103" t="s">
        <v>65</v>
      </c>
      <c r="D40" s="11" t="s">
        <v>60</v>
      </c>
      <c r="E40" s="199">
        <v>0</v>
      </c>
      <c r="F40" s="199"/>
      <c r="G40" s="199"/>
      <c r="H40" s="199"/>
      <c r="I40" s="199"/>
    </row>
    <row r="41" spans="1:11" ht="24" customHeight="1" x14ac:dyDescent="0.2">
      <c r="A41" s="192" t="s">
        <v>93</v>
      </c>
      <c r="B41" s="192"/>
      <c r="C41" s="192"/>
      <c r="D41" s="192"/>
      <c r="E41" s="192"/>
      <c r="F41" s="192"/>
      <c r="G41" s="192"/>
      <c r="H41" s="192"/>
      <c r="I41" s="192"/>
    </row>
    <row r="42" spans="1:11" ht="15" customHeight="1" x14ac:dyDescent="0.2">
      <c r="A42" s="69"/>
      <c r="B42" s="68"/>
      <c r="C42" s="68"/>
      <c r="D42" s="70"/>
      <c r="E42" s="71"/>
      <c r="F42" s="72"/>
      <c r="G42" s="72"/>
      <c r="H42" s="72"/>
      <c r="I42" s="72"/>
    </row>
    <row r="43" spans="1:11" ht="15" x14ac:dyDescent="0.25">
      <c r="A43" s="193" t="s">
        <v>67</v>
      </c>
      <c r="B43" s="193"/>
      <c r="C43" s="193" t="s">
        <v>68</v>
      </c>
      <c r="D43" s="193"/>
      <c r="E43" s="193"/>
      <c r="F43" s="193" t="s">
        <v>69</v>
      </c>
      <c r="G43" s="193"/>
      <c r="H43" s="193"/>
      <c r="I43" s="193"/>
    </row>
    <row r="44" spans="1:11" ht="15" x14ac:dyDescent="0.25">
      <c r="A44" s="73" t="s">
        <v>70</v>
      </c>
      <c r="B44" s="101"/>
      <c r="C44" s="102" t="s">
        <v>71</v>
      </c>
      <c r="D44" s="102"/>
      <c r="E44" s="102"/>
      <c r="F44" s="193" t="s">
        <v>72</v>
      </c>
      <c r="G44" s="193"/>
      <c r="H44" s="193"/>
      <c r="I44" s="193"/>
    </row>
    <row r="45" spans="1:11" ht="25.5" customHeight="1" x14ac:dyDescent="0.25">
      <c r="A45" s="73"/>
      <c r="B45" s="76"/>
      <c r="C45" s="76"/>
      <c r="D45" s="73"/>
      <c r="E45" s="76"/>
      <c r="G45" s="73"/>
      <c r="H45" s="76"/>
      <c r="I45" s="76"/>
    </row>
    <row r="46" spans="1:11" ht="15" x14ac:dyDescent="0.25">
      <c r="A46" s="193" t="s">
        <v>73</v>
      </c>
      <c r="B46" s="193"/>
      <c r="C46" s="193" t="s">
        <v>74</v>
      </c>
      <c r="D46" s="193"/>
      <c r="E46" s="193"/>
      <c r="F46" s="193" t="s">
        <v>75</v>
      </c>
      <c r="G46" s="193"/>
      <c r="H46" s="193"/>
      <c r="I46" s="193"/>
    </row>
    <row r="47" spans="1:11" x14ac:dyDescent="0.2">
      <c r="A47" s="76" t="s">
        <v>76</v>
      </c>
      <c r="B47" s="76"/>
      <c r="D47" s="76" t="s">
        <v>76</v>
      </c>
      <c r="E47" s="76"/>
      <c r="G47" s="76" t="s">
        <v>76</v>
      </c>
      <c r="H47" s="76"/>
      <c r="I47" s="76"/>
    </row>
    <row r="48" spans="1:11" ht="15" x14ac:dyDescent="0.25">
      <c r="A48" s="191"/>
      <c r="B48" s="191"/>
      <c r="C48" s="191"/>
      <c r="G48" s="191"/>
      <c r="H48" s="191"/>
      <c r="I48" s="191"/>
    </row>
  </sheetData>
  <mergeCells count="47">
    <mergeCell ref="B17:C17"/>
    <mergeCell ref="H1:I1"/>
    <mergeCell ref="A6:I6"/>
    <mergeCell ref="A7:I7"/>
    <mergeCell ref="D8:E8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4:C34"/>
    <mergeCell ref="E34:I34"/>
    <mergeCell ref="B35:B36"/>
    <mergeCell ref="E35:I35"/>
    <mergeCell ref="E36:I36"/>
    <mergeCell ref="B37:D37"/>
    <mergeCell ref="E37:I37"/>
    <mergeCell ref="E38:I38"/>
    <mergeCell ref="B39:B40"/>
    <mergeCell ref="E39:I39"/>
    <mergeCell ref="E40:I40"/>
    <mergeCell ref="A48:C48"/>
    <mergeCell ref="G48:I48"/>
    <mergeCell ref="A41:I41"/>
    <mergeCell ref="A43:B43"/>
    <mergeCell ref="C43:E43"/>
    <mergeCell ref="F43:I43"/>
    <mergeCell ref="F44:I44"/>
    <mergeCell ref="A46:B46"/>
    <mergeCell ref="C46:E46"/>
    <mergeCell ref="F46:I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E38" sqref="E38:I38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10.28515625" style="1" hidden="1" customWidth="1"/>
    <col min="16" max="17" width="0" style="1" hidden="1" customWidth="1"/>
    <col min="18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112"/>
      <c r="I2" s="112" t="s">
        <v>1</v>
      </c>
    </row>
    <row r="3" spans="1:15" x14ac:dyDescent="0.2">
      <c r="F3" s="3"/>
      <c r="G3" s="3"/>
      <c r="H3" s="112"/>
      <c r="I3" s="112" t="s">
        <v>2</v>
      </c>
    </row>
    <row r="4" spans="1:15" x14ac:dyDescent="0.2">
      <c r="F4" s="5"/>
      <c r="G4" s="5"/>
      <c r="H4" s="112"/>
      <c r="I4" s="112" t="s">
        <v>3</v>
      </c>
    </row>
    <row r="6" spans="1:15" ht="15.75" x14ac:dyDescent="0.25">
      <c r="A6" s="216" t="s">
        <v>4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216" t="s">
        <v>5</v>
      </c>
      <c r="B7" s="216"/>
      <c r="C7" s="216"/>
      <c r="D7" s="216"/>
      <c r="E7" s="216"/>
      <c r="F7" s="216"/>
      <c r="G7" s="216"/>
      <c r="H7" s="216"/>
      <c r="I7" s="216"/>
    </row>
    <row r="8" spans="1:15" ht="15.75" x14ac:dyDescent="0.25">
      <c r="A8" s="6"/>
      <c r="B8" s="7"/>
      <c r="C8" s="113" t="s">
        <v>6</v>
      </c>
      <c r="D8" s="217">
        <v>43586</v>
      </c>
      <c r="E8" s="217"/>
      <c r="F8" s="6" t="s">
        <v>7</v>
      </c>
      <c r="G8" s="7"/>
      <c r="H8" s="7"/>
      <c r="I8" s="7"/>
    </row>
    <row r="10" spans="1:15" ht="30" x14ac:dyDescent="0.2">
      <c r="A10" s="116" t="s">
        <v>8</v>
      </c>
      <c r="B10" s="218" t="s">
        <v>9</v>
      </c>
      <c r="C10" s="219"/>
      <c r="D10" s="116"/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</row>
    <row r="11" spans="1:15" ht="15" x14ac:dyDescent="0.2">
      <c r="A11" s="10">
        <v>1</v>
      </c>
      <c r="B11" s="220" t="s">
        <v>15</v>
      </c>
      <c r="C11" s="221"/>
      <c r="D11" s="11" t="s">
        <v>16</v>
      </c>
      <c r="E11" s="12">
        <f>E12</f>
        <v>32727</v>
      </c>
      <c r="F11" s="13">
        <f>F12</f>
        <v>0</v>
      </c>
      <c r="G11" s="14"/>
      <c r="H11" s="13">
        <f>H12</f>
        <v>32727</v>
      </c>
      <c r="I11" s="14"/>
    </row>
    <row r="12" spans="1:15" ht="15" x14ac:dyDescent="0.2">
      <c r="A12" s="15" t="s">
        <v>17</v>
      </c>
      <c r="B12" s="207" t="s">
        <v>18</v>
      </c>
      <c r="C12" s="208"/>
      <c r="D12" s="11" t="s">
        <v>16</v>
      </c>
      <c r="E12" s="16">
        <v>32727</v>
      </c>
      <c r="F12" s="14">
        <v>0</v>
      </c>
      <c r="G12" s="14"/>
      <c r="H12" s="16">
        <v>32727</v>
      </c>
      <c r="I12" s="14"/>
      <c r="K12" s="77"/>
    </row>
    <row r="13" spans="1:15" ht="15" x14ac:dyDescent="0.2">
      <c r="A13" s="11" t="s">
        <v>19</v>
      </c>
      <c r="B13" s="207" t="s">
        <v>20</v>
      </c>
      <c r="C13" s="208"/>
      <c r="D13" s="11" t="s">
        <v>16</v>
      </c>
      <c r="E13" s="12"/>
      <c r="F13" s="14"/>
      <c r="G13" s="14"/>
      <c r="H13" s="14"/>
      <c r="I13" s="14"/>
    </row>
    <row r="14" spans="1:15" ht="15" x14ac:dyDescent="0.2">
      <c r="A14" s="11" t="s">
        <v>21</v>
      </c>
      <c r="B14" s="207" t="s">
        <v>22</v>
      </c>
      <c r="C14" s="208"/>
      <c r="D14" s="11" t="s">
        <v>16</v>
      </c>
      <c r="E14" s="12"/>
      <c r="F14" s="14"/>
      <c r="G14" s="14"/>
      <c r="H14" s="14"/>
      <c r="I14" s="14"/>
    </row>
    <row r="15" spans="1:15" ht="15" x14ac:dyDescent="0.2">
      <c r="A15" s="10">
        <v>2</v>
      </c>
      <c r="B15" s="220" t="s">
        <v>23</v>
      </c>
      <c r="C15" s="221"/>
      <c r="D15" s="11" t="s">
        <v>16</v>
      </c>
      <c r="E15" s="12">
        <v>27752</v>
      </c>
      <c r="F15" s="12">
        <f>F16+F18+F20+F25</f>
        <v>0</v>
      </c>
      <c r="G15" s="12">
        <f>G16+G18+G20+G25</f>
        <v>0</v>
      </c>
      <c r="H15" s="12">
        <f>H16+H18+H20+H25</f>
        <v>0</v>
      </c>
      <c r="I15" s="18">
        <f>I16+I25</f>
        <v>27752</v>
      </c>
      <c r="J15" s="78"/>
      <c r="K15" s="78"/>
      <c r="L15" s="79"/>
      <c r="M15" s="80"/>
      <c r="O15" s="81"/>
    </row>
    <row r="16" spans="1:15" ht="15" x14ac:dyDescent="0.2">
      <c r="A16" s="11" t="s">
        <v>24</v>
      </c>
      <c r="B16" s="207" t="s">
        <v>25</v>
      </c>
      <c r="C16" s="208"/>
      <c r="D16" s="11" t="s">
        <v>16</v>
      </c>
      <c r="E16" s="19">
        <f>I16</f>
        <v>27752</v>
      </c>
      <c r="F16" s="20">
        <f>F17</f>
        <v>0</v>
      </c>
      <c r="G16" s="20"/>
      <c r="H16" s="21"/>
      <c r="I16" s="22">
        <f>I20+K16</f>
        <v>27752</v>
      </c>
      <c r="J16" s="82"/>
      <c r="K16" s="81">
        <v>45</v>
      </c>
      <c r="L16" s="83"/>
      <c r="M16" s="80"/>
    </row>
    <row r="17" spans="1:13" ht="15" x14ac:dyDescent="0.2">
      <c r="A17" s="11" t="s">
        <v>26</v>
      </c>
      <c r="B17" s="207" t="s">
        <v>27</v>
      </c>
      <c r="C17" s="208"/>
      <c r="D17" s="11" t="s">
        <v>16</v>
      </c>
      <c r="E17" s="19">
        <f>F17+I17</f>
        <v>0</v>
      </c>
      <c r="F17" s="20">
        <v>0</v>
      </c>
      <c r="G17" s="20"/>
      <c r="H17" s="22"/>
      <c r="I17" s="17"/>
      <c r="K17" s="80"/>
      <c r="L17" s="84"/>
      <c r="M17" s="80"/>
    </row>
    <row r="18" spans="1:13" ht="15" x14ac:dyDescent="0.2">
      <c r="A18" s="11"/>
      <c r="B18" s="207"/>
      <c r="C18" s="208"/>
      <c r="D18" s="11"/>
      <c r="E18" s="19"/>
      <c r="F18" s="20"/>
      <c r="G18" s="20"/>
      <c r="H18" s="23"/>
      <c r="I18" s="24"/>
    </row>
    <row r="19" spans="1:13" ht="15" x14ac:dyDescent="0.2">
      <c r="A19" s="25" t="s">
        <v>28</v>
      </c>
      <c r="B19" s="207" t="s">
        <v>29</v>
      </c>
      <c r="C19" s="208"/>
      <c r="D19" s="11" t="s">
        <v>30</v>
      </c>
      <c r="E19" s="19">
        <v>0</v>
      </c>
      <c r="F19" s="20"/>
      <c r="G19" s="20"/>
      <c r="H19" s="23"/>
      <c r="I19" s="20"/>
    </row>
    <row r="20" spans="1:13" ht="15" x14ac:dyDescent="0.2">
      <c r="A20" s="25" t="s">
        <v>31</v>
      </c>
      <c r="B20" s="207" t="s">
        <v>32</v>
      </c>
      <c r="C20" s="208"/>
      <c r="D20" s="11" t="s">
        <v>16</v>
      </c>
      <c r="E20" s="19">
        <f>I20</f>
        <v>27707</v>
      </c>
      <c r="F20" s="20"/>
      <c r="G20" s="20"/>
      <c r="H20" s="23"/>
      <c r="I20" s="26">
        <f>SUM(I21:I24)</f>
        <v>27707</v>
      </c>
      <c r="J20" s="78"/>
      <c r="K20" s="85" t="s">
        <v>77</v>
      </c>
      <c r="L20" s="85" t="s">
        <v>78</v>
      </c>
    </row>
    <row r="21" spans="1:13" ht="15" x14ac:dyDescent="0.2">
      <c r="A21" s="25" t="s">
        <v>33</v>
      </c>
      <c r="B21" s="207" t="s">
        <v>34</v>
      </c>
      <c r="C21" s="208"/>
      <c r="D21" s="11" t="s">
        <v>16</v>
      </c>
      <c r="E21" s="19"/>
      <c r="F21" s="20"/>
      <c r="G21" s="20"/>
      <c r="H21" s="23"/>
      <c r="I21" s="27">
        <v>11518</v>
      </c>
      <c r="J21" s="78" t="s">
        <v>79</v>
      </c>
      <c r="K21" s="86">
        <f>11518-K22</f>
        <v>11131</v>
      </c>
      <c r="L21" s="86"/>
      <c r="M21" s="1" t="s">
        <v>80</v>
      </c>
    </row>
    <row r="22" spans="1:13" ht="15" x14ac:dyDescent="0.2">
      <c r="A22" s="25" t="s">
        <v>35</v>
      </c>
      <c r="B22" s="207" t="s">
        <v>36</v>
      </c>
      <c r="C22" s="208"/>
      <c r="D22" s="11" t="s">
        <v>16</v>
      </c>
      <c r="E22" s="19"/>
      <c r="F22" s="20"/>
      <c r="G22" s="20"/>
      <c r="H22" s="23"/>
      <c r="I22" s="27">
        <v>387</v>
      </c>
      <c r="J22" s="78" t="s">
        <v>81</v>
      </c>
      <c r="K22" s="86">
        <v>387</v>
      </c>
      <c r="L22" s="86"/>
      <c r="M22" s="1" t="s">
        <v>82</v>
      </c>
    </row>
    <row r="23" spans="1:13" ht="15" x14ac:dyDescent="0.2">
      <c r="A23" s="25" t="s">
        <v>37</v>
      </c>
      <c r="B23" s="207" t="s">
        <v>38</v>
      </c>
      <c r="C23" s="208"/>
      <c r="D23" s="11" t="s">
        <v>16</v>
      </c>
      <c r="E23" s="19"/>
      <c r="F23" s="20"/>
      <c r="G23" s="20"/>
      <c r="H23" s="23"/>
      <c r="I23" s="28">
        <f t="shared" ref="I23" si="0">K23+L23</f>
        <v>0</v>
      </c>
      <c r="J23" s="78" t="s">
        <v>65</v>
      </c>
      <c r="K23" s="86"/>
      <c r="L23" s="86"/>
      <c r="M23" s="1" t="s">
        <v>83</v>
      </c>
    </row>
    <row r="24" spans="1:13" ht="15.75" thickBot="1" x14ac:dyDescent="0.25">
      <c r="A24" s="29" t="s">
        <v>39</v>
      </c>
      <c r="B24" s="209" t="s">
        <v>40</v>
      </c>
      <c r="C24" s="210"/>
      <c r="D24" s="30" t="s">
        <v>16</v>
      </c>
      <c r="E24" s="31"/>
      <c r="F24" s="32"/>
      <c r="G24" s="32"/>
      <c r="H24" s="33"/>
      <c r="I24" s="28">
        <v>15802</v>
      </c>
      <c r="J24" s="78" t="s">
        <v>84</v>
      </c>
      <c r="K24" s="86"/>
      <c r="L24" s="86">
        <v>15802</v>
      </c>
      <c r="M24" s="1" t="s">
        <v>85</v>
      </c>
    </row>
    <row r="25" spans="1:13" ht="15.75" thickBot="1" x14ac:dyDescent="0.25">
      <c r="A25" s="34" t="s">
        <v>41</v>
      </c>
      <c r="B25" s="211" t="s">
        <v>42</v>
      </c>
      <c r="C25" s="212"/>
      <c r="D25" s="35" t="s">
        <v>16</v>
      </c>
      <c r="E25" s="36">
        <f>H25+I25</f>
        <v>0</v>
      </c>
      <c r="F25" s="37"/>
      <c r="G25" s="38"/>
      <c r="H25" s="38">
        <f>H26+H27+H28</f>
        <v>0</v>
      </c>
      <c r="I25" s="39">
        <f>I26+I27+I28</f>
        <v>0</v>
      </c>
      <c r="K25" s="78"/>
    </row>
    <row r="26" spans="1:13" ht="15" x14ac:dyDescent="0.2">
      <c r="A26" s="40" t="s">
        <v>43</v>
      </c>
      <c r="B26" s="200" t="s">
        <v>44</v>
      </c>
      <c r="C26" s="201"/>
      <c r="D26" s="11" t="s">
        <v>16</v>
      </c>
      <c r="E26" s="41">
        <f>H26</f>
        <v>0</v>
      </c>
      <c r="F26" s="14"/>
      <c r="G26" s="14"/>
      <c r="H26" s="22"/>
      <c r="I26" s="42"/>
      <c r="K26" s="78"/>
      <c r="L26" s="78"/>
    </row>
    <row r="27" spans="1:13" ht="15" x14ac:dyDescent="0.2">
      <c r="A27" s="40" t="s">
        <v>45</v>
      </c>
      <c r="B27" s="200" t="s">
        <v>46</v>
      </c>
      <c r="C27" s="201"/>
      <c r="D27" s="11" t="s">
        <v>16</v>
      </c>
      <c r="E27" s="12">
        <f>H27</f>
        <v>0</v>
      </c>
      <c r="F27" s="43"/>
      <c r="G27" s="14"/>
      <c r="H27" s="22"/>
      <c r="I27" s="42"/>
      <c r="K27" s="78"/>
    </row>
    <row r="28" spans="1:13" ht="15.75" thickBot="1" x14ac:dyDescent="0.25">
      <c r="A28" s="44" t="s">
        <v>47</v>
      </c>
      <c r="B28" s="213" t="s">
        <v>48</v>
      </c>
      <c r="C28" s="214"/>
      <c r="D28" s="45" t="s">
        <v>16</v>
      </c>
      <c r="E28" s="46">
        <f>H28+I28</f>
        <v>0</v>
      </c>
      <c r="F28" s="47"/>
      <c r="G28" s="48"/>
      <c r="H28" s="49"/>
      <c r="I28" s="50"/>
    </row>
    <row r="29" spans="1:13" ht="15.75" thickBot="1" x14ac:dyDescent="0.25">
      <c r="A29" s="51" t="s">
        <v>49</v>
      </c>
      <c r="B29" s="205" t="s">
        <v>50</v>
      </c>
      <c r="C29" s="206"/>
      <c r="D29" s="52" t="s">
        <v>16</v>
      </c>
      <c r="E29" s="36">
        <f>H29+I29</f>
        <v>0</v>
      </c>
      <c r="F29" s="53"/>
      <c r="G29" s="54"/>
      <c r="H29" s="55"/>
      <c r="I29" s="56"/>
    </row>
    <row r="30" spans="1:13" ht="15" x14ac:dyDescent="0.2">
      <c r="A30" s="25" t="s">
        <v>51</v>
      </c>
      <c r="B30" s="200" t="s">
        <v>25</v>
      </c>
      <c r="C30" s="201"/>
      <c r="D30" s="11" t="s">
        <v>16</v>
      </c>
      <c r="E30" s="41">
        <f>H30+I30</f>
        <v>0</v>
      </c>
      <c r="F30" s="43"/>
      <c r="G30" s="14"/>
      <c r="H30" s="57"/>
      <c r="I30" s="58"/>
    </row>
    <row r="31" spans="1:13" ht="15" x14ac:dyDescent="0.2">
      <c r="A31" s="25" t="s">
        <v>52</v>
      </c>
      <c r="B31" s="200"/>
      <c r="C31" s="201"/>
      <c r="D31" s="11" t="s">
        <v>16</v>
      </c>
      <c r="E31" s="12"/>
      <c r="F31" s="43"/>
      <c r="G31" s="14"/>
      <c r="H31" s="57"/>
      <c r="I31" s="58"/>
    </row>
    <row r="32" spans="1:13" ht="15" x14ac:dyDescent="0.2">
      <c r="A32" s="25"/>
      <c r="B32" s="114" t="s">
        <v>53</v>
      </c>
      <c r="C32" s="115"/>
      <c r="D32" s="11"/>
      <c r="E32" s="61"/>
      <c r="F32" s="62"/>
      <c r="G32" s="63"/>
      <c r="H32" s="64"/>
      <c r="I32" s="65"/>
    </row>
    <row r="33" spans="1:11" ht="28.5" x14ac:dyDescent="0.2">
      <c r="A33" s="25"/>
      <c r="B33" s="114" t="s">
        <v>54</v>
      </c>
      <c r="C33" s="115"/>
      <c r="D33" s="11"/>
      <c r="E33" s="61"/>
      <c r="F33" s="62"/>
      <c r="G33" s="63"/>
      <c r="H33" s="64"/>
      <c r="I33" s="65"/>
    </row>
    <row r="34" spans="1:11" ht="15" x14ac:dyDescent="0.2">
      <c r="A34" s="25" t="s">
        <v>55</v>
      </c>
      <c r="B34" s="200" t="s">
        <v>56</v>
      </c>
      <c r="C34" s="201"/>
      <c r="D34" s="11"/>
      <c r="E34" s="202"/>
      <c r="F34" s="203"/>
      <c r="G34" s="203"/>
      <c r="H34" s="203"/>
      <c r="I34" s="204"/>
      <c r="J34" s="78"/>
    </row>
    <row r="35" spans="1:11" ht="15" x14ac:dyDescent="0.2">
      <c r="A35" s="10">
        <v>4</v>
      </c>
      <c r="B35" s="197" t="s">
        <v>91</v>
      </c>
      <c r="C35" s="66" t="s">
        <v>58</v>
      </c>
      <c r="D35" s="11" t="s">
        <v>16</v>
      </c>
      <c r="E35" s="195">
        <f>E11-E15-E29</f>
        <v>4975</v>
      </c>
      <c r="F35" s="195"/>
      <c r="G35" s="195"/>
      <c r="H35" s="195"/>
      <c r="I35" s="195"/>
      <c r="K35" s="78"/>
    </row>
    <row r="36" spans="1:11" ht="15" x14ac:dyDescent="0.2">
      <c r="A36" s="10">
        <v>5</v>
      </c>
      <c r="B36" s="198"/>
      <c r="C36" s="66" t="s">
        <v>59</v>
      </c>
      <c r="D36" s="11" t="s">
        <v>60</v>
      </c>
      <c r="E36" s="199">
        <f>E35/E11</f>
        <v>0.15201515568185289</v>
      </c>
      <c r="F36" s="199"/>
      <c r="G36" s="199"/>
      <c r="H36" s="199"/>
      <c r="I36" s="199"/>
    </row>
    <row r="37" spans="1:11" ht="15" x14ac:dyDescent="0.2">
      <c r="A37" s="10">
        <v>6</v>
      </c>
      <c r="B37" s="194" t="s">
        <v>94</v>
      </c>
      <c r="C37" s="194"/>
      <c r="D37" s="194"/>
      <c r="E37" s="202">
        <v>-2741</v>
      </c>
      <c r="F37" s="203"/>
      <c r="G37" s="203"/>
      <c r="H37" s="203"/>
      <c r="I37" s="204"/>
    </row>
    <row r="38" spans="1:11" ht="15" x14ac:dyDescent="0.2">
      <c r="A38" s="10">
        <v>7</v>
      </c>
      <c r="B38" s="197" t="s">
        <v>64</v>
      </c>
      <c r="C38" s="116" t="s">
        <v>65</v>
      </c>
      <c r="D38" s="11" t="s">
        <v>16</v>
      </c>
      <c r="E38" s="195">
        <f>E35+E37</f>
        <v>2234</v>
      </c>
      <c r="F38" s="195"/>
      <c r="G38" s="195"/>
      <c r="H38" s="195"/>
      <c r="I38" s="195"/>
    </row>
    <row r="39" spans="1:11" ht="15" x14ac:dyDescent="0.2">
      <c r="A39" s="10">
        <v>8</v>
      </c>
      <c r="B39" s="198"/>
      <c r="C39" s="116" t="s">
        <v>65</v>
      </c>
      <c r="D39" s="11" t="s">
        <v>60</v>
      </c>
      <c r="E39" s="199">
        <f>E38/E11</f>
        <v>6.8261679958444094E-2</v>
      </c>
      <c r="F39" s="199"/>
      <c r="G39" s="199"/>
      <c r="H39" s="199"/>
      <c r="I39" s="199"/>
    </row>
    <row r="40" spans="1:11" ht="15" x14ac:dyDescent="0.2">
      <c r="A40" s="192"/>
      <c r="B40" s="192"/>
      <c r="C40" s="192"/>
      <c r="D40" s="192"/>
      <c r="E40" s="192"/>
      <c r="F40" s="192"/>
      <c r="G40" s="192"/>
      <c r="H40" s="192"/>
      <c r="I40" s="192"/>
    </row>
    <row r="41" spans="1:11" ht="15" customHeight="1" x14ac:dyDescent="0.2">
      <c r="A41" s="69"/>
      <c r="B41" s="68"/>
      <c r="C41" s="68"/>
      <c r="D41" s="70"/>
      <c r="E41" s="71"/>
      <c r="F41" s="72"/>
      <c r="G41" s="72"/>
      <c r="H41" s="72"/>
      <c r="I41" s="72"/>
    </row>
    <row r="42" spans="1:11" ht="15" x14ac:dyDescent="0.25">
      <c r="A42" s="193" t="s">
        <v>67</v>
      </c>
      <c r="B42" s="193"/>
      <c r="C42" s="193" t="s">
        <v>68</v>
      </c>
      <c r="D42" s="193"/>
      <c r="E42" s="193"/>
      <c r="F42" s="193" t="s">
        <v>69</v>
      </c>
      <c r="G42" s="193"/>
      <c r="H42" s="193"/>
      <c r="I42" s="193"/>
    </row>
    <row r="43" spans="1:11" ht="15" x14ac:dyDescent="0.25">
      <c r="A43" s="73" t="s">
        <v>70</v>
      </c>
      <c r="B43" s="117"/>
      <c r="C43" s="118" t="s">
        <v>71</v>
      </c>
      <c r="D43" s="118"/>
      <c r="E43" s="118"/>
      <c r="F43" s="193" t="s">
        <v>72</v>
      </c>
      <c r="G43" s="193"/>
      <c r="H43" s="193"/>
      <c r="I43" s="193"/>
    </row>
    <row r="44" spans="1:11" ht="15" x14ac:dyDescent="0.25">
      <c r="A44" s="73"/>
      <c r="B44" s="76"/>
      <c r="C44" s="76"/>
      <c r="D44" s="73"/>
      <c r="E44" s="76"/>
      <c r="G44" s="73"/>
      <c r="H44" s="76"/>
      <c r="I44" s="76"/>
    </row>
    <row r="45" spans="1:11" ht="15" x14ac:dyDescent="0.25">
      <c r="A45" s="193" t="s">
        <v>73</v>
      </c>
      <c r="B45" s="193"/>
      <c r="C45" s="193" t="s">
        <v>74</v>
      </c>
      <c r="D45" s="193"/>
      <c r="E45" s="193"/>
      <c r="F45" s="193" t="s">
        <v>75</v>
      </c>
      <c r="G45" s="193"/>
      <c r="H45" s="193"/>
      <c r="I45" s="193"/>
    </row>
    <row r="46" spans="1:11" x14ac:dyDescent="0.2">
      <c r="A46" s="76" t="s">
        <v>76</v>
      </c>
      <c r="B46" s="76"/>
      <c r="D46" s="76" t="s">
        <v>76</v>
      </c>
      <c r="E46" s="76"/>
      <c r="G46" s="76" t="s">
        <v>76</v>
      </c>
      <c r="H46" s="76"/>
      <c r="I46" s="76"/>
    </row>
    <row r="47" spans="1:11" ht="15" x14ac:dyDescent="0.25">
      <c r="A47" s="191"/>
      <c r="B47" s="191"/>
      <c r="C47" s="191"/>
      <c r="G47" s="191"/>
      <c r="H47" s="191"/>
      <c r="I47" s="191"/>
    </row>
  </sheetData>
  <mergeCells count="46">
    <mergeCell ref="A47:C47"/>
    <mergeCell ref="G47:I47"/>
    <mergeCell ref="A42:B42"/>
    <mergeCell ref="C42:E42"/>
    <mergeCell ref="F42:I42"/>
    <mergeCell ref="F43:I43"/>
    <mergeCell ref="A45:B45"/>
    <mergeCell ref="C45:E45"/>
    <mergeCell ref="F45:I45"/>
    <mergeCell ref="A40:I40"/>
    <mergeCell ref="B30:C30"/>
    <mergeCell ref="B31:C31"/>
    <mergeCell ref="B34:C34"/>
    <mergeCell ref="E34:I34"/>
    <mergeCell ref="B35:B36"/>
    <mergeCell ref="E35:I35"/>
    <mergeCell ref="E36:I36"/>
    <mergeCell ref="B37:D37"/>
    <mergeCell ref="E37:I37"/>
    <mergeCell ref="B38:B39"/>
    <mergeCell ref="E38:I38"/>
    <mergeCell ref="E39:I39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H1:I1"/>
    <mergeCell ref="A6:I6"/>
    <mergeCell ref="A7:I7"/>
    <mergeCell ref="D8:E8"/>
    <mergeCell ref="B10:C10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I22" sqref="I22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10.28515625" style="1" hidden="1" customWidth="1"/>
    <col min="16" max="19" width="0" style="1" hidden="1" customWidth="1"/>
    <col min="20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119"/>
      <c r="I2" s="119" t="s">
        <v>1</v>
      </c>
    </row>
    <row r="3" spans="1:15" x14ac:dyDescent="0.2">
      <c r="F3" s="3"/>
      <c r="G3" s="3"/>
      <c r="H3" s="119"/>
      <c r="I3" s="119" t="s">
        <v>2</v>
      </c>
    </row>
    <row r="4" spans="1:15" x14ac:dyDescent="0.2">
      <c r="F4" s="5"/>
      <c r="G4" s="5"/>
      <c r="H4" s="119"/>
      <c r="I4" s="119" t="s">
        <v>3</v>
      </c>
    </row>
    <row r="6" spans="1:15" ht="15.75" x14ac:dyDescent="0.25">
      <c r="A6" s="216" t="s">
        <v>4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216" t="s">
        <v>5</v>
      </c>
      <c r="B7" s="216"/>
      <c r="C7" s="216"/>
      <c r="D7" s="216"/>
      <c r="E7" s="216"/>
      <c r="F7" s="216"/>
      <c r="G7" s="216"/>
      <c r="H7" s="216"/>
      <c r="I7" s="216"/>
    </row>
    <row r="8" spans="1:15" ht="15.75" x14ac:dyDescent="0.25">
      <c r="A8" s="6"/>
      <c r="B8" s="7"/>
      <c r="C8" s="120" t="s">
        <v>6</v>
      </c>
      <c r="D8" s="217">
        <v>43617</v>
      </c>
      <c r="E8" s="217"/>
      <c r="F8" s="6" t="s">
        <v>7</v>
      </c>
      <c r="G8" s="7"/>
      <c r="H8" s="7"/>
      <c r="I8" s="7"/>
    </row>
    <row r="10" spans="1:15" ht="30" x14ac:dyDescent="0.2">
      <c r="A10" s="123" t="s">
        <v>8</v>
      </c>
      <c r="B10" s="218" t="s">
        <v>9</v>
      </c>
      <c r="C10" s="219"/>
      <c r="D10" s="123"/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</row>
    <row r="11" spans="1:15" ht="15" customHeight="1" x14ac:dyDescent="0.2">
      <c r="A11" s="10">
        <v>1</v>
      </c>
      <c r="B11" s="220" t="s">
        <v>15</v>
      </c>
      <c r="C11" s="221"/>
      <c r="D11" s="11" t="s">
        <v>16</v>
      </c>
      <c r="E11" s="12">
        <f>E12</f>
        <v>33017</v>
      </c>
      <c r="F11" s="13">
        <f>F12</f>
        <v>0</v>
      </c>
      <c r="G11" s="14"/>
      <c r="H11" s="13">
        <f>H12</f>
        <v>33017</v>
      </c>
      <c r="I11" s="14"/>
    </row>
    <row r="12" spans="1:15" ht="15" customHeight="1" x14ac:dyDescent="0.2">
      <c r="A12" s="15" t="s">
        <v>17</v>
      </c>
      <c r="B12" s="207" t="s">
        <v>18</v>
      </c>
      <c r="C12" s="208"/>
      <c r="D12" s="11" t="s">
        <v>16</v>
      </c>
      <c r="E12" s="16">
        <f>H12</f>
        <v>33017</v>
      </c>
      <c r="F12" s="14">
        <v>0</v>
      </c>
      <c r="G12" s="14"/>
      <c r="H12" s="16">
        <v>33017</v>
      </c>
      <c r="I12" s="14"/>
      <c r="K12" s="77"/>
    </row>
    <row r="13" spans="1:15" ht="15" customHeight="1" x14ac:dyDescent="0.2">
      <c r="A13" s="11" t="s">
        <v>19</v>
      </c>
      <c r="B13" s="207" t="s">
        <v>20</v>
      </c>
      <c r="C13" s="208"/>
      <c r="D13" s="11" t="s">
        <v>16</v>
      </c>
      <c r="E13" s="12"/>
      <c r="F13" s="14"/>
      <c r="G13" s="14"/>
      <c r="H13" s="14"/>
      <c r="I13" s="14"/>
    </row>
    <row r="14" spans="1:15" ht="15" customHeight="1" x14ac:dyDescent="0.2">
      <c r="A14" s="11" t="s">
        <v>21</v>
      </c>
      <c r="B14" s="207" t="s">
        <v>22</v>
      </c>
      <c r="C14" s="208"/>
      <c r="D14" s="11" t="s">
        <v>16</v>
      </c>
      <c r="E14" s="12"/>
      <c r="F14" s="14"/>
      <c r="G14" s="14"/>
      <c r="H14" s="14"/>
      <c r="I14" s="14"/>
    </row>
    <row r="15" spans="1:15" ht="15" customHeight="1" x14ac:dyDescent="0.2">
      <c r="A15" s="10">
        <v>2</v>
      </c>
      <c r="B15" s="220" t="s">
        <v>23</v>
      </c>
      <c r="C15" s="221"/>
      <c r="D15" s="11" t="s">
        <v>16</v>
      </c>
      <c r="E15" s="12">
        <f>I15</f>
        <v>29327</v>
      </c>
      <c r="F15" s="12">
        <f>F16+F18+F20+F25</f>
        <v>0</v>
      </c>
      <c r="G15" s="12">
        <f>G16+G18+G20+G25</f>
        <v>0</v>
      </c>
      <c r="H15" s="12">
        <f>H16+H18+H20+H25</f>
        <v>0</v>
      </c>
      <c r="I15" s="18">
        <f>I16+I25</f>
        <v>29327</v>
      </c>
      <c r="J15" s="78"/>
      <c r="K15" s="78"/>
      <c r="L15" s="79"/>
      <c r="M15" s="80"/>
      <c r="O15" s="81"/>
    </row>
    <row r="16" spans="1:15" ht="15" customHeight="1" x14ac:dyDescent="0.2">
      <c r="A16" s="11" t="s">
        <v>24</v>
      </c>
      <c r="B16" s="207" t="s">
        <v>25</v>
      </c>
      <c r="C16" s="208"/>
      <c r="D16" s="11" t="s">
        <v>16</v>
      </c>
      <c r="E16" s="19">
        <f>I16</f>
        <v>29327</v>
      </c>
      <c r="F16" s="20">
        <f>F17</f>
        <v>0</v>
      </c>
      <c r="G16" s="20"/>
      <c r="H16" s="21"/>
      <c r="I16" s="22">
        <f>I20+K16</f>
        <v>29327</v>
      </c>
      <c r="J16" s="82"/>
      <c r="K16" s="81">
        <v>47</v>
      </c>
      <c r="L16" s="83"/>
      <c r="M16" s="80"/>
    </row>
    <row r="17" spans="1:13" ht="15" customHeight="1" x14ac:dyDescent="0.2">
      <c r="A17" s="11" t="s">
        <v>26</v>
      </c>
      <c r="B17" s="207" t="s">
        <v>27</v>
      </c>
      <c r="C17" s="208"/>
      <c r="D17" s="11" t="s">
        <v>16</v>
      </c>
      <c r="E17" s="19">
        <f>F17+I17</f>
        <v>0</v>
      </c>
      <c r="F17" s="20">
        <v>0</v>
      </c>
      <c r="G17" s="20"/>
      <c r="H17" s="22"/>
      <c r="I17" s="17"/>
      <c r="K17" s="80"/>
      <c r="L17" s="84"/>
      <c r="M17" s="80"/>
    </row>
    <row r="18" spans="1:13" ht="15" x14ac:dyDescent="0.2">
      <c r="A18" s="11"/>
      <c r="B18" s="207"/>
      <c r="C18" s="208"/>
      <c r="D18" s="11"/>
      <c r="E18" s="19"/>
      <c r="F18" s="20"/>
      <c r="G18" s="20"/>
      <c r="H18" s="23"/>
      <c r="I18" s="24"/>
    </row>
    <row r="19" spans="1:13" ht="15" customHeight="1" x14ac:dyDescent="0.2">
      <c r="A19" s="25" t="s">
        <v>28</v>
      </c>
      <c r="B19" s="207" t="s">
        <v>29</v>
      </c>
      <c r="C19" s="208"/>
      <c r="D19" s="11" t="s">
        <v>30</v>
      </c>
      <c r="E19" s="19">
        <v>0</v>
      </c>
      <c r="F19" s="20"/>
      <c r="G19" s="20"/>
      <c r="H19" s="23"/>
      <c r="I19" s="20"/>
    </row>
    <row r="20" spans="1:13" ht="15" customHeight="1" x14ac:dyDescent="0.2">
      <c r="A20" s="25" t="s">
        <v>31</v>
      </c>
      <c r="B20" s="207" t="s">
        <v>32</v>
      </c>
      <c r="C20" s="208"/>
      <c r="D20" s="11" t="s">
        <v>16</v>
      </c>
      <c r="E20" s="19">
        <f>I20</f>
        <v>29280</v>
      </c>
      <c r="F20" s="20"/>
      <c r="G20" s="20"/>
      <c r="H20" s="23"/>
      <c r="I20" s="26">
        <f>SUM(I21:I24)</f>
        <v>29280</v>
      </c>
      <c r="J20" s="78"/>
      <c r="K20" s="85" t="s">
        <v>77</v>
      </c>
      <c r="L20" s="85" t="s">
        <v>78</v>
      </c>
    </row>
    <row r="21" spans="1:13" ht="15" customHeight="1" x14ac:dyDescent="0.2">
      <c r="A21" s="25" t="s">
        <v>33</v>
      </c>
      <c r="B21" s="207" t="s">
        <v>34</v>
      </c>
      <c r="C21" s="208"/>
      <c r="D21" s="11" t="s">
        <v>16</v>
      </c>
      <c r="E21" s="19"/>
      <c r="F21" s="20"/>
      <c r="G21" s="20"/>
      <c r="H21" s="23"/>
      <c r="I21" s="27">
        <v>11458</v>
      </c>
      <c r="J21" s="78" t="s">
        <v>79</v>
      </c>
      <c r="K21" s="86">
        <f>11458-K22</f>
        <v>11015</v>
      </c>
      <c r="L21" s="86"/>
      <c r="M21" s="1" t="s">
        <v>80</v>
      </c>
    </row>
    <row r="22" spans="1:13" ht="15" customHeight="1" x14ac:dyDescent="0.2">
      <c r="A22" s="25" t="s">
        <v>35</v>
      </c>
      <c r="B22" s="207" t="s">
        <v>36</v>
      </c>
      <c r="C22" s="208"/>
      <c r="D22" s="11" t="s">
        <v>16</v>
      </c>
      <c r="E22" s="19"/>
      <c r="F22" s="20"/>
      <c r="G22" s="20"/>
      <c r="H22" s="23"/>
      <c r="I22" s="27">
        <f>K22</f>
        <v>443</v>
      </c>
      <c r="J22" s="78" t="s">
        <v>81</v>
      </c>
      <c r="K22" s="86">
        <v>443</v>
      </c>
      <c r="L22" s="86"/>
      <c r="M22" s="1" t="s">
        <v>82</v>
      </c>
    </row>
    <row r="23" spans="1:13" ht="15" customHeight="1" x14ac:dyDescent="0.2">
      <c r="A23" s="25" t="s">
        <v>37</v>
      </c>
      <c r="B23" s="207" t="s">
        <v>38</v>
      </c>
      <c r="C23" s="208"/>
      <c r="D23" s="11" t="s">
        <v>16</v>
      </c>
      <c r="E23" s="19"/>
      <c r="F23" s="20"/>
      <c r="G23" s="20"/>
      <c r="H23" s="23"/>
      <c r="I23" s="28">
        <f t="shared" ref="I23" si="0">K23+L23</f>
        <v>0</v>
      </c>
      <c r="J23" s="78" t="s">
        <v>65</v>
      </c>
      <c r="K23" s="86"/>
      <c r="L23" s="86"/>
      <c r="M23" s="1" t="s">
        <v>83</v>
      </c>
    </row>
    <row r="24" spans="1:13" ht="15.75" customHeight="1" thickBot="1" x14ac:dyDescent="0.25">
      <c r="A24" s="29" t="s">
        <v>39</v>
      </c>
      <c r="B24" s="209" t="s">
        <v>40</v>
      </c>
      <c r="C24" s="210"/>
      <c r="D24" s="30" t="s">
        <v>16</v>
      </c>
      <c r="E24" s="31"/>
      <c r="F24" s="32"/>
      <c r="G24" s="32"/>
      <c r="H24" s="33"/>
      <c r="I24" s="28">
        <f>L24</f>
        <v>17379</v>
      </c>
      <c r="J24" s="78" t="s">
        <v>84</v>
      </c>
      <c r="K24" s="86"/>
      <c r="L24" s="86">
        <v>17379</v>
      </c>
      <c r="M24" s="1" t="s">
        <v>85</v>
      </c>
    </row>
    <row r="25" spans="1:13" ht="15.75" customHeight="1" thickBot="1" x14ac:dyDescent="0.25">
      <c r="A25" s="34" t="s">
        <v>41</v>
      </c>
      <c r="B25" s="211" t="s">
        <v>42</v>
      </c>
      <c r="C25" s="212"/>
      <c r="D25" s="35" t="s">
        <v>16</v>
      </c>
      <c r="E25" s="36">
        <f>H25+I25</f>
        <v>0</v>
      </c>
      <c r="F25" s="37"/>
      <c r="G25" s="38"/>
      <c r="H25" s="38">
        <f>H26+H27+H28</f>
        <v>0</v>
      </c>
      <c r="I25" s="39">
        <f>I26+I27+I28</f>
        <v>0</v>
      </c>
      <c r="K25" s="78"/>
    </row>
    <row r="26" spans="1:13" ht="15" customHeight="1" x14ac:dyDescent="0.2">
      <c r="A26" s="40" t="s">
        <v>43</v>
      </c>
      <c r="B26" s="200" t="s">
        <v>44</v>
      </c>
      <c r="C26" s="201"/>
      <c r="D26" s="11" t="s">
        <v>16</v>
      </c>
      <c r="E26" s="41">
        <f>H26</f>
        <v>0</v>
      </c>
      <c r="F26" s="14"/>
      <c r="G26" s="14"/>
      <c r="H26" s="22"/>
      <c r="I26" s="42"/>
      <c r="K26" s="78"/>
      <c r="L26" s="78"/>
    </row>
    <row r="27" spans="1:13" ht="15" customHeight="1" x14ac:dyDescent="0.2">
      <c r="A27" s="40" t="s">
        <v>45</v>
      </c>
      <c r="B27" s="200" t="s">
        <v>46</v>
      </c>
      <c r="C27" s="201"/>
      <c r="D27" s="11" t="s">
        <v>16</v>
      </c>
      <c r="E27" s="12">
        <f>H27</f>
        <v>0</v>
      </c>
      <c r="F27" s="43"/>
      <c r="G27" s="14"/>
      <c r="H27" s="22"/>
      <c r="I27" s="42"/>
      <c r="K27" s="78"/>
    </row>
    <row r="28" spans="1:13" ht="27" customHeight="1" thickBot="1" x14ac:dyDescent="0.25">
      <c r="A28" s="44" t="s">
        <v>47</v>
      </c>
      <c r="B28" s="213" t="s">
        <v>48</v>
      </c>
      <c r="C28" s="214"/>
      <c r="D28" s="45" t="s">
        <v>16</v>
      </c>
      <c r="E28" s="46">
        <f>H28+I28</f>
        <v>0</v>
      </c>
      <c r="F28" s="47"/>
      <c r="G28" s="48"/>
      <c r="H28" s="49"/>
      <c r="I28" s="50"/>
    </row>
    <row r="29" spans="1:13" ht="15.75" customHeight="1" thickBot="1" x14ac:dyDescent="0.25">
      <c r="A29" s="51" t="s">
        <v>49</v>
      </c>
      <c r="B29" s="205" t="s">
        <v>50</v>
      </c>
      <c r="C29" s="206"/>
      <c r="D29" s="52" t="s">
        <v>16</v>
      </c>
      <c r="E29" s="36">
        <f>H29+I29</f>
        <v>0</v>
      </c>
      <c r="F29" s="53"/>
      <c r="G29" s="54"/>
      <c r="H29" s="55"/>
      <c r="I29" s="56"/>
    </row>
    <row r="30" spans="1:13" ht="15" customHeight="1" x14ac:dyDescent="0.2">
      <c r="A30" s="25" t="s">
        <v>51</v>
      </c>
      <c r="B30" s="200" t="s">
        <v>25</v>
      </c>
      <c r="C30" s="201"/>
      <c r="D30" s="11" t="s">
        <v>16</v>
      </c>
      <c r="E30" s="41">
        <f>H30+I30</f>
        <v>0</v>
      </c>
      <c r="F30" s="43"/>
      <c r="G30" s="14"/>
      <c r="H30" s="57"/>
      <c r="I30" s="58"/>
    </row>
    <row r="31" spans="1:13" ht="15" x14ac:dyDescent="0.2">
      <c r="A31" s="25" t="s">
        <v>52</v>
      </c>
      <c r="B31" s="200"/>
      <c r="C31" s="201"/>
      <c r="D31" s="11" t="s">
        <v>16</v>
      </c>
      <c r="E31" s="12"/>
      <c r="F31" s="43"/>
      <c r="G31" s="14"/>
      <c r="H31" s="57"/>
      <c r="I31" s="58"/>
    </row>
    <row r="32" spans="1:13" ht="15" x14ac:dyDescent="0.2">
      <c r="A32" s="25"/>
      <c r="B32" s="121" t="s">
        <v>53</v>
      </c>
      <c r="C32" s="122"/>
      <c r="D32" s="11"/>
      <c r="E32" s="61"/>
      <c r="F32" s="62"/>
      <c r="G32" s="63"/>
      <c r="H32" s="64"/>
      <c r="I32" s="65"/>
    </row>
    <row r="33" spans="1:11" ht="28.5" x14ac:dyDescent="0.2">
      <c r="A33" s="25"/>
      <c r="B33" s="121" t="s">
        <v>54</v>
      </c>
      <c r="C33" s="122"/>
      <c r="D33" s="11"/>
      <c r="E33" s="61"/>
      <c r="F33" s="62"/>
      <c r="G33" s="63"/>
      <c r="H33" s="64"/>
      <c r="I33" s="65"/>
    </row>
    <row r="34" spans="1:11" ht="15" customHeight="1" x14ac:dyDescent="0.2">
      <c r="A34" s="25" t="s">
        <v>55</v>
      </c>
      <c r="B34" s="200" t="s">
        <v>56</v>
      </c>
      <c r="C34" s="201"/>
      <c r="D34" s="11"/>
      <c r="E34" s="202"/>
      <c r="F34" s="203"/>
      <c r="G34" s="203"/>
      <c r="H34" s="203"/>
      <c r="I34" s="204"/>
      <c r="J34" s="78"/>
    </row>
    <row r="35" spans="1:11" ht="15" customHeight="1" x14ac:dyDescent="0.2">
      <c r="A35" s="10">
        <v>4</v>
      </c>
      <c r="B35" s="197" t="s">
        <v>95</v>
      </c>
      <c r="C35" s="66" t="s">
        <v>58</v>
      </c>
      <c r="D35" s="11" t="s">
        <v>16</v>
      </c>
      <c r="E35" s="195">
        <f>E11-E15-E29</f>
        <v>3690</v>
      </c>
      <c r="F35" s="195"/>
      <c r="G35" s="195"/>
      <c r="H35" s="195"/>
      <c r="I35" s="195"/>
      <c r="K35" s="78"/>
    </row>
    <row r="36" spans="1:11" ht="15" x14ac:dyDescent="0.2">
      <c r="A36" s="10">
        <v>5</v>
      </c>
      <c r="B36" s="198"/>
      <c r="C36" s="66" t="s">
        <v>59</v>
      </c>
      <c r="D36" s="11" t="s">
        <v>60</v>
      </c>
      <c r="E36" s="199">
        <f>E35/E11</f>
        <v>0.111760608171548</v>
      </c>
      <c r="F36" s="199"/>
      <c r="G36" s="199"/>
      <c r="H36" s="199"/>
      <c r="I36" s="199"/>
    </row>
    <row r="37" spans="1:11" ht="15" x14ac:dyDescent="0.2">
      <c r="A37" s="192"/>
      <c r="B37" s="192"/>
      <c r="C37" s="192"/>
      <c r="D37" s="192"/>
      <c r="E37" s="192"/>
      <c r="F37" s="192"/>
      <c r="G37" s="192"/>
      <c r="H37" s="192"/>
      <c r="I37" s="192"/>
    </row>
    <row r="38" spans="1:11" ht="15" customHeight="1" x14ac:dyDescent="0.2">
      <c r="A38" s="69"/>
      <c r="B38" s="68"/>
      <c r="C38" s="68"/>
      <c r="D38" s="70"/>
      <c r="E38" s="71"/>
      <c r="F38" s="72"/>
      <c r="G38" s="72"/>
      <c r="H38" s="72"/>
      <c r="I38" s="72"/>
    </row>
    <row r="39" spans="1:11" ht="15" x14ac:dyDescent="0.25">
      <c r="A39" s="193" t="s">
        <v>67</v>
      </c>
      <c r="B39" s="193"/>
      <c r="C39" s="193" t="s">
        <v>68</v>
      </c>
      <c r="D39" s="193"/>
      <c r="E39" s="193"/>
      <c r="F39" s="193" t="s">
        <v>69</v>
      </c>
      <c r="G39" s="193"/>
      <c r="H39" s="193"/>
      <c r="I39" s="193"/>
    </row>
    <row r="40" spans="1:11" ht="15" x14ac:dyDescent="0.25">
      <c r="A40" s="73" t="s">
        <v>70</v>
      </c>
      <c r="B40" s="124"/>
      <c r="C40" s="125" t="s">
        <v>71</v>
      </c>
      <c r="D40" s="125"/>
      <c r="E40" s="125"/>
      <c r="F40" s="193" t="s">
        <v>72</v>
      </c>
      <c r="G40" s="193"/>
      <c r="H40" s="193"/>
      <c r="I40" s="193"/>
    </row>
    <row r="41" spans="1:11" ht="15" x14ac:dyDescent="0.25">
      <c r="A41" s="73"/>
      <c r="B41" s="76"/>
      <c r="C41" s="76"/>
      <c r="D41" s="73"/>
      <c r="E41" s="76"/>
      <c r="G41" s="73"/>
      <c r="H41" s="76"/>
      <c r="I41" s="76"/>
    </row>
    <row r="42" spans="1:11" ht="15" x14ac:dyDescent="0.25">
      <c r="A42" s="193" t="s">
        <v>73</v>
      </c>
      <c r="B42" s="193"/>
      <c r="C42" s="193" t="s">
        <v>74</v>
      </c>
      <c r="D42" s="193"/>
      <c r="E42" s="193"/>
      <c r="F42" s="193" t="s">
        <v>75</v>
      </c>
      <c r="G42" s="193"/>
      <c r="H42" s="193"/>
      <c r="I42" s="193"/>
    </row>
    <row r="43" spans="1:11" x14ac:dyDescent="0.2">
      <c r="A43" s="76" t="s">
        <v>76</v>
      </c>
      <c r="B43" s="76"/>
      <c r="D43" s="76" t="s">
        <v>76</v>
      </c>
      <c r="E43" s="76"/>
      <c r="G43" s="76" t="s">
        <v>76</v>
      </c>
      <c r="H43" s="76"/>
      <c r="I43" s="76"/>
    </row>
    <row r="44" spans="1:11" ht="15" x14ac:dyDescent="0.25">
      <c r="A44" s="191"/>
      <c r="B44" s="191"/>
      <c r="C44" s="191"/>
      <c r="G44" s="191"/>
      <c r="H44" s="191"/>
      <c r="I44" s="191"/>
    </row>
  </sheetData>
  <mergeCells count="41">
    <mergeCell ref="B17:C17"/>
    <mergeCell ref="H1:I1"/>
    <mergeCell ref="A6:I6"/>
    <mergeCell ref="A7:I7"/>
    <mergeCell ref="D8:E8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4:C34"/>
    <mergeCell ref="E34:I34"/>
    <mergeCell ref="B35:B36"/>
    <mergeCell ref="E35:I35"/>
    <mergeCell ref="E36:I36"/>
    <mergeCell ref="A44:C44"/>
    <mergeCell ref="G44:I44"/>
    <mergeCell ref="A37:I37"/>
    <mergeCell ref="A39:B39"/>
    <mergeCell ref="C39:E39"/>
    <mergeCell ref="F39:I39"/>
    <mergeCell ref="F40:I40"/>
    <mergeCell ref="A42:B42"/>
    <mergeCell ref="C42:E42"/>
    <mergeCell ref="F42:I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35" sqref="E35:I35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10.28515625" style="1" hidden="1" customWidth="1"/>
    <col min="16" max="19" width="0" style="1" hidden="1" customWidth="1"/>
    <col min="20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126"/>
      <c r="I2" s="126" t="s">
        <v>1</v>
      </c>
    </row>
    <row r="3" spans="1:15" x14ac:dyDescent="0.2">
      <c r="F3" s="3"/>
      <c r="G3" s="3"/>
      <c r="H3" s="126"/>
      <c r="I3" s="126" t="s">
        <v>2</v>
      </c>
    </row>
    <row r="4" spans="1:15" x14ac:dyDescent="0.2">
      <c r="F4" s="5"/>
      <c r="G4" s="5"/>
      <c r="H4" s="126"/>
      <c r="I4" s="126" t="s">
        <v>3</v>
      </c>
    </row>
    <row r="6" spans="1:15" ht="15.75" x14ac:dyDescent="0.25">
      <c r="A6" s="216" t="s">
        <v>4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216" t="s">
        <v>5</v>
      </c>
      <c r="B7" s="216"/>
      <c r="C7" s="216"/>
      <c r="D7" s="216"/>
      <c r="E7" s="216"/>
      <c r="F7" s="216"/>
      <c r="G7" s="216"/>
      <c r="H7" s="216"/>
      <c r="I7" s="216"/>
    </row>
    <row r="8" spans="1:15" ht="15.75" x14ac:dyDescent="0.25">
      <c r="A8" s="6"/>
      <c r="B8" s="7"/>
      <c r="C8" s="127" t="s">
        <v>6</v>
      </c>
      <c r="D8" s="217">
        <v>43647</v>
      </c>
      <c r="E8" s="217"/>
      <c r="F8" s="6" t="s">
        <v>7</v>
      </c>
      <c r="G8" s="7"/>
      <c r="H8" s="7"/>
      <c r="I8" s="7"/>
    </row>
    <row r="10" spans="1:15" ht="30" x14ac:dyDescent="0.2">
      <c r="A10" s="130" t="s">
        <v>8</v>
      </c>
      <c r="B10" s="218" t="s">
        <v>9</v>
      </c>
      <c r="C10" s="219"/>
      <c r="D10" s="130"/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</row>
    <row r="11" spans="1:15" ht="30.75" customHeight="1" x14ac:dyDescent="0.2">
      <c r="A11" s="10">
        <v>1</v>
      </c>
      <c r="B11" s="220" t="s">
        <v>15</v>
      </c>
      <c r="C11" s="221"/>
      <c r="D11" s="11" t="s">
        <v>16</v>
      </c>
      <c r="E11" s="133">
        <f>E12</f>
        <v>35499</v>
      </c>
      <c r="F11" s="134">
        <f>F12</f>
        <v>0</v>
      </c>
      <c r="G11" s="135"/>
      <c r="H11" s="134">
        <f>H12</f>
        <v>35499</v>
      </c>
      <c r="I11" s="135"/>
    </row>
    <row r="12" spans="1:15" ht="25.5" customHeight="1" x14ac:dyDescent="0.2">
      <c r="A12" s="15" t="s">
        <v>17</v>
      </c>
      <c r="B12" s="207" t="s">
        <v>18</v>
      </c>
      <c r="C12" s="208"/>
      <c r="D12" s="11" t="s">
        <v>16</v>
      </c>
      <c r="E12" s="133">
        <f>H12</f>
        <v>35499</v>
      </c>
      <c r="F12" s="135">
        <v>0</v>
      </c>
      <c r="G12" s="135"/>
      <c r="H12" s="133">
        <v>35499</v>
      </c>
      <c r="I12" s="135"/>
      <c r="K12" s="77"/>
    </row>
    <row r="13" spans="1:15" ht="27" customHeight="1" x14ac:dyDescent="0.2">
      <c r="A13" s="11" t="s">
        <v>19</v>
      </c>
      <c r="B13" s="207" t="s">
        <v>20</v>
      </c>
      <c r="C13" s="208"/>
      <c r="D13" s="11" t="s">
        <v>16</v>
      </c>
      <c r="E13" s="133"/>
      <c r="F13" s="135"/>
      <c r="G13" s="135"/>
      <c r="H13" s="135"/>
      <c r="I13" s="135"/>
    </row>
    <row r="14" spans="1:15" ht="27" customHeight="1" x14ac:dyDescent="0.2">
      <c r="A14" s="11" t="s">
        <v>21</v>
      </c>
      <c r="B14" s="207" t="s">
        <v>22</v>
      </c>
      <c r="C14" s="208"/>
      <c r="D14" s="11" t="s">
        <v>16</v>
      </c>
      <c r="E14" s="133"/>
      <c r="F14" s="135"/>
      <c r="G14" s="135"/>
      <c r="H14" s="135"/>
      <c r="I14" s="135"/>
    </row>
    <row r="15" spans="1:15" ht="29.25" customHeight="1" x14ac:dyDescent="0.2">
      <c r="A15" s="10">
        <v>2</v>
      </c>
      <c r="B15" s="220" t="s">
        <v>23</v>
      </c>
      <c r="C15" s="221"/>
      <c r="D15" s="11" t="s">
        <v>16</v>
      </c>
      <c r="E15" s="133">
        <f>I15</f>
        <v>32758</v>
      </c>
      <c r="F15" s="133">
        <f>F16+F18+F20+F25</f>
        <v>0</v>
      </c>
      <c r="G15" s="133">
        <f>G16+G18+G20+G25</f>
        <v>0</v>
      </c>
      <c r="H15" s="133">
        <f>H16+H18+H20+H25</f>
        <v>0</v>
      </c>
      <c r="I15" s="133">
        <f>I16+I25</f>
        <v>32758</v>
      </c>
      <c r="J15" s="78"/>
      <c r="K15" s="78"/>
      <c r="L15" s="79"/>
      <c r="M15" s="80"/>
      <c r="O15" s="81"/>
    </row>
    <row r="16" spans="1:15" ht="42.75" customHeight="1" x14ac:dyDescent="0.2">
      <c r="A16" s="11" t="s">
        <v>24</v>
      </c>
      <c r="B16" s="207" t="s">
        <v>25</v>
      </c>
      <c r="C16" s="208"/>
      <c r="D16" s="11" t="s">
        <v>16</v>
      </c>
      <c r="E16" s="136">
        <f>I16</f>
        <v>32758</v>
      </c>
      <c r="F16" s="135">
        <f>F17</f>
        <v>0</v>
      </c>
      <c r="G16" s="135"/>
      <c r="H16" s="137"/>
      <c r="I16" s="138">
        <f>I20+K16</f>
        <v>32758</v>
      </c>
      <c r="J16" s="82"/>
      <c r="K16" s="81">
        <v>42</v>
      </c>
      <c r="L16" s="83"/>
      <c r="M16" s="80"/>
    </row>
    <row r="17" spans="1:13" ht="27" customHeight="1" x14ac:dyDescent="0.2">
      <c r="A17" s="11" t="s">
        <v>26</v>
      </c>
      <c r="B17" s="207" t="s">
        <v>27</v>
      </c>
      <c r="C17" s="208"/>
      <c r="D17" s="11" t="s">
        <v>16</v>
      </c>
      <c r="E17" s="136">
        <f>F17+I17</f>
        <v>0</v>
      </c>
      <c r="F17" s="135">
        <v>0</v>
      </c>
      <c r="G17" s="135"/>
      <c r="H17" s="138"/>
      <c r="I17" s="135"/>
      <c r="K17" s="80"/>
      <c r="L17" s="84"/>
      <c r="M17" s="80"/>
    </row>
    <row r="18" spans="1:13" ht="9" customHeight="1" x14ac:dyDescent="0.2">
      <c r="A18" s="11"/>
      <c r="B18" s="207"/>
      <c r="C18" s="208"/>
      <c r="D18" s="11"/>
      <c r="E18" s="136"/>
      <c r="F18" s="135"/>
      <c r="G18" s="135"/>
      <c r="H18" s="139"/>
      <c r="I18" s="140"/>
    </row>
    <row r="19" spans="1:13" ht="17.25" customHeight="1" x14ac:dyDescent="0.2">
      <c r="A19" s="25" t="s">
        <v>28</v>
      </c>
      <c r="B19" s="207" t="s">
        <v>29</v>
      </c>
      <c r="C19" s="208"/>
      <c r="D19" s="11" t="s">
        <v>30</v>
      </c>
      <c r="E19" s="136">
        <v>0</v>
      </c>
      <c r="F19" s="135"/>
      <c r="G19" s="135"/>
      <c r="H19" s="139"/>
      <c r="I19" s="135"/>
    </row>
    <row r="20" spans="1:13" ht="24" customHeight="1" x14ac:dyDescent="0.2">
      <c r="A20" s="25" t="s">
        <v>31</v>
      </c>
      <c r="B20" s="207" t="s">
        <v>32</v>
      </c>
      <c r="C20" s="208"/>
      <c r="D20" s="11" t="s">
        <v>16</v>
      </c>
      <c r="E20" s="136">
        <f>I20</f>
        <v>32716</v>
      </c>
      <c r="F20" s="135"/>
      <c r="G20" s="135"/>
      <c r="H20" s="139"/>
      <c r="I20" s="134">
        <f>SUM(I21:I24)</f>
        <v>32716</v>
      </c>
      <c r="J20" s="78"/>
      <c r="K20" s="85" t="s">
        <v>77</v>
      </c>
      <c r="L20" s="85" t="s">
        <v>78</v>
      </c>
    </row>
    <row r="21" spans="1:13" ht="24" customHeight="1" x14ac:dyDescent="0.2">
      <c r="A21" s="25" t="s">
        <v>33</v>
      </c>
      <c r="B21" s="207" t="s">
        <v>34</v>
      </c>
      <c r="C21" s="208"/>
      <c r="D21" s="11" t="s">
        <v>16</v>
      </c>
      <c r="E21" s="136"/>
      <c r="F21" s="135"/>
      <c r="G21" s="135"/>
      <c r="H21" s="139"/>
      <c r="I21" s="135">
        <v>14118</v>
      </c>
      <c r="J21" s="78" t="s">
        <v>79</v>
      </c>
      <c r="K21" s="86">
        <f>14118-K22</f>
        <v>13764</v>
      </c>
      <c r="L21" s="86"/>
      <c r="M21" s="1" t="s">
        <v>80</v>
      </c>
    </row>
    <row r="22" spans="1:13" ht="68.25" customHeight="1" x14ac:dyDescent="0.2">
      <c r="A22" s="25" t="s">
        <v>35</v>
      </c>
      <c r="B22" s="207" t="s">
        <v>36</v>
      </c>
      <c r="C22" s="208"/>
      <c r="D22" s="11" t="s">
        <v>16</v>
      </c>
      <c r="E22" s="136"/>
      <c r="F22" s="135"/>
      <c r="G22" s="135"/>
      <c r="H22" s="139"/>
      <c r="I22" s="135">
        <f>K22</f>
        <v>354</v>
      </c>
      <c r="J22" s="78" t="s">
        <v>81</v>
      </c>
      <c r="K22" s="86">
        <v>354</v>
      </c>
      <c r="L22" s="86"/>
      <c r="M22" s="1" t="s">
        <v>82</v>
      </c>
    </row>
    <row r="23" spans="1:13" ht="24" customHeight="1" x14ac:dyDescent="0.2">
      <c r="A23" s="25" t="s">
        <v>37</v>
      </c>
      <c r="B23" s="207" t="s">
        <v>38</v>
      </c>
      <c r="C23" s="208"/>
      <c r="D23" s="11" t="s">
        <v>16</v>
      </c>
      <c r="E23" s="136"/>
      <c r="F23" s="135"/>
      <c r="G23" s="135"/>
      <c r="H23" s="139"/>
      <c r="I23" s="135">
        <f t="shared" ref="I23" si="0">K23+L23</f>
        <v>0</v>
      </c>
      <c r="J23" s="78" t="s">
        <v>65</v>
      </c>
      <c r="K23" s="86"/>
      <c r="L23" s="86"/>
      <c r="M23" s="1" t="s">
        <v>83</v>
      </c>
    </row>
    <row r="24" spans="1:13" ht="24" customHeight="1" thickBot="1" x14ac:dyDescent="0.25">
      <c r="A24" s="29" t="s">
        <v>39</v>
      </c>
      <c r="B24" s="209" t="s">
        <v>40</v>
      </c>
      <c r="C24" s="210"/>
      <c r="D24" s="30" t="s">
        <v>16</v>
      </c>
      <c r="E24" s="141"/>
      <c r="F24" s="142"/>
      <c r="G24" s="142"/>
      <c r="H24" s="143"/>
      <c r="I24" s="135">
        <f>L24</f>
        <v>18244</v>
      </c>
      <c r="J24" s="78" t="s">
        <v>84</v>
      </c>
      <c r="K24" s="86"/>
      <c r="L24" s="86">
        <v>18244</v>
      </c>
      <c r="M24" s="1" t="s">
        <v>85</v>
      </c>
    </row>
    <row r="25" spans="1:13" ht="44.25" customHeight="1" thickBot="1" x14ac:dyDescent="0.25">
      <c r="A25" s="34" t="s">
        <v>41</v>
      </c>
      <c r="B25" s="211" t="s">
        <v>42</v>
      </c>
      <c r="C25" s="212"/>
      <c r="D25" s="35" t="s">
        <v>16</v>
      </c>
      <c r="E25" s="144">
        <f>H25+I25</f>
        <v>0</v>
      </c>
      <c r="F25" s="145"/>
      <c r="G25" s="146"/>
      <c r="H25" s="146">
        <f>H26+H27+H28</f>
        <v>0</v>
      </c>
      <c r="I25" s="147">
        <f>I26+I27+I28</f>
        <v>0</v>
      </c>
      <c r="K25" s="78"/>
    </row>
    <row r="26" spans="1:13" ht="45.75" customHeight="1" x14ac:dyDescent="0.2">
      <c r="A26" s="40" t="s">
        <v>43</v>
      </c>
      <c r="B26" s="200" t="s">
        <v>44</v>
      </c>
      <c r="C26" s="201"/>
      <c r="D26" s="11" t="s">
        <v>16</v>
      </c>
      <c r="E26" s="148">
        <f>H26</f>
        <v>0</v>
      </c>
      <c r="F26" s="135"/>
      <c r="G26" s="135"/>
      <c r="H26" s="138"/>
      <c r="I26" s="149"/>
      <c r="K26" s="78"/>
      <c r="L26" s="78"/>
    </row>
    <row r="27" spans="1:13" ht="42.75" customHeight="1" x14ac:dyDescent="0.2">
      <c r="A27" s="40" t="s">
        <v>45</v>
      </c>
      <c r="B27" s="200" t="s">
        <v>46</v>
      </c>
      <c r="C27" s="201"/>
      <c r="D27" s="11" t="s">
        <v>16</v>
      </c>
      <c r="E27" s="133">
        <f>H27</f>
        <v>0</v>
      </c>
      <c r="F27" s="150"/>
      <c r="G27" s="135"/>
      <c r="H27" s="138"/>
      <c r="I27" s="149"/>
      <c r="K27" s="78"/>
    </row>
    <row r="28" spans="1:13" ht="42" customHeight="1" thickBot="1" x14ac:dyDescent="0.25">
      <c r="A28" s="44" t="s">
        <v>47</v>
      </c>
      <c r="B28" s="213" t="s">
        <v>48</v>
      </c>
      <c r="C28" s="214"/>
      <c r="D28" s="45" t="s">
        <v>16</v>
      </c>
      <c r="E28" s="151">
        <f>H28+I28</f>
        <v>0</v>
      </c>
      <c r="F28" s="152"/>
      <c r="G28" s="153"/>
      <c r="H28" s="154"/>
      <c r="I28" s="155"/>
    </row>
    <row r="29" spans="1:13" ht="32.25" customHeight="1" thickBot="1" x14ac:dyDescent="0.25">
      <c r="A29" s="51" t="s">
        <v>49</v>
      </c>
      <c r="B29" s="205" t="s">
        <v>50</v>
      </c>
      <c r="C29" s="206"/>
      <c r="D29" s="52" t="s">
        <v>16</v>
      </c>
      <c r="E29" s="144">
        <f>H29+I29</f>
        <v>0</v>
      </c>
      <c r="F29" s="156"/>
      <c r="G29" s="157"/>
      <c r="H29" s="158"/>
      <c r="I29" s="157"/>
    </row>
    <row r="30" spans="1:13" ht="42.75" customHeight="1" x14ac:dyDescent="0.2">
      <c r="A30" s="25" t="s">
        <v>51</v>
      </c>
      <c r="B30" s="200" t="s">
        <v>25</v>
      </c>
      <c r="C30" s="201"/>
      <c r="D30" s="11" t="s">
        <v>16</v>
      </c>
      <c r="E30" s="148">
        <f>H30+I30</f>
        <v>0</v>
      </c>
      <c r="F30" s="150"/>
      <c r="G30" s="135"/>
      <c r="H30" s="138"/>
      <c r="I30" s="135"/>
    </row>
    <row r="31" spans="1:13" ht="24" customHeight="1" x14ac:dyDescent="0.2">
      <c r="A31" s="25" t="s">
        <v>52</v>
      </c>
      <c r="B31" s="200"/>
      <c r="C31" s="201"/>
      <c r="D31" s="11" t="s">
        <v>16</v>
      </c>
      <c r="E31" s="133"/>
      <c r="F31" s="150"/>
      <c r="G31" s="135"/>
      <c r="H31" s="138"/>
      <c r="I31" s="135"/>
    </row>
    <row r="32" spans="1:13" ht="15" x14ac:dyDescent="0.2">
      <c r="A32" s="25"/>
      <c r="B32" s="128" t="s">
        <v>53</v>
      </c>
      <c r="C32" s="129"/>
      <c r="D32" s="11"/>
      <c r="E32" s="159"/>
      <c r="F32" s="160"/>
      <c r="G32" s="161"/>
      <c r="H32" s="162"/>
      <c r="I32" s="163"/>
    </row>
    <row r="33" spans="1:11" ht="22.5" customHeight="1" x14ac:dyDescent="0.2">
      <c r="A33" s="25"/>
      <c r="B33" s="128" t="s">
        <v>54</v>
      </c>
      <c r="C33" s="129"/>
      <c r="D33" s="11"/>
      <c r="E33" s="159"/>
      <c r="F33" s="160"/>
      <c r="G33" s="161"/>
      <c r="H33" s="162"/>
      <c r="I33" s="163"/>
    </row>
    <row r="34" spans="1:11" ht="24" customHeight="1" x14ac:dyDescent="0.2">
      <c r="A34" s="25" t="s">
        <v>55</v>
      </c>
      <c r="B34" s="200" t="s">
        <v>56</v>
      </c>
      <c r="C34" s="201"/>
      <c r="D34" s="11"/>
      <c r="E34" s="223"/>
      <c r="F34" s="224"/>
      <c r="G34" s="224"/>
      <c r="H34" s="224"/>
      <c r="I34" s="225"/>
      <c r="J34" s="78"/>
    </row>
    <row r="35" spans="1:11" ht="24" customHeight="1" x14ac:dyDescent="0.2">
      <c r="A35" s="10">
        <v>4</v>
      </c>
      <c r="B35" s="197" t="s">
        <v>96</v>
      </c>
      <c r="C35" s="66" t="s">
        <v>58</v>
      </c>
      <c r="D35" s="11" t="s">
        <v>16</v>
      </c>
      <c r="E35" s="223">
        <f>E11-E15-E29</f>
        <v>2741</v>
      </c>
      <c r="F35" s="224"/>
      <c r="G35" s="224"/>
      <c r="H35" s="224"/>
      <c r="I35" s="225"/>
      <c r="K35" s="78"/>
    </row>
    <row r="36" spans="1:11" ht="24" customHeight="1" x14ac:dyDescent="0.2">
      <c r="A36" s="10">
        <v>5</v>
      </c>
      <c r="B36" s="198"/>
      <c r="C36" s="66" t="s">
        <v>59</v>
      </c>
      <c r="D36" s="11" t="s">
        <v>60</v>
      </c>
      <c r="E36" s="226">
        <f>E35/E11</f>
        <v>7.7213442632186824E-2</v>
      </c>
      <c r="F36" s="227"/>
      <c r="G36" s="227"/>
      <c r="H36" s="227"/>
      <c r="I36" s="228"/>
    </row>
    <row r="37" spans="1:11" ht="24" customHeight="1" x14ac:dyDescent="0.2">
      <c r="A37" s="192"/>
      <c r="B37" s="192"/>
      <c r="C37" s="192"/>
      <c r="D37" s="192"/>
      <c r="E37" s="192"/>
      <c r="F37" s="192"/>
      <c r="G37" s="192"/>
      <c r="H37" s="192"/>
      <c r="I37" s="192"/>
    </row>
    <row r="38" spans="1:11" ht="15" customHeight="1" x14ac:dyDescent="0.2">
      <c r="A38" s="69"/>
      <c r="B38" s="68"/>
      <c r="C38" s="68"/>
      <c r="D38" s="70"/>
      <c r="E38" s="71"/>
      <c r="F38" s="72"/>
      <c r="G38" s="72"/>
      <c r="H38" s="72"/>
      <c r="I38" s="72"/>
    </row>
    <row r="39" spans="1:11" ht="15" x14ac:dyDescent="0.25">
      <c r="A39" s="193" t="s">
        <v>67</v>
      </c>
      <c r="B39" s="193"/>
      <c r="C39" s="193" t="s">
        <v>68</v>
      </c>
      <c r="D39" s="193"/>
      <c r="E39" s="193"/>
      <c r="F39" s="193" t="s">
        <v>69</v>
      </c>
      <c r="G39" s="193"/>
      <c r="H39" s="193"/>
      <c r="I39" s="193"/>
    </row>
    <row r="40" spans="1:11" ht="15" x14ac:dyDescent="0.25">
      <c r="A40" s="73" t="s">
        <v>70</v>
      </c>
      <c r="B40" s="131"/>
      <c r="C40" s="132" t="s">
        <v>71</v>
      </c>
      <c r="D40" s="132"/>
      <c r="E40" s="132"/>
      <c r="F40" s="193" t="s">
        <v>72</v>
      </c>
      <c r="G40" s="193"/>
      <c r="H40" s="193"/>
      <c r="I40" s="193"/>
    </row>
    <row r="41" spans="1:11" ht="25.5" customHeight="1" x14ac:dyDescent="0.25">
      <c r="A41" s="73"/>
      <c r="B41" s="76"/>
      <c r="C41" s="76"/>
      <c r="D41" s="73"/>
      <c r="E41" s="76"/>
      <c r="G41" s="73"/>
      <c r="H41" s="76"/>
      <c r="I41" s="76"/>
    </row>
    <row r="42" spans="1:11" ht="15" x14ac:dyDescent="0.25">
      <c r="A42" s="193" t="s">
        <v>73</v>
      </c>
      <c r="B42" s="193"/>
      <c r="C42" s="193" t="s">
        <v>74</v>
      </c>
      <c r="D42" s="193"/>
      <c r="E42" s="193"/>
      <c r="F42" s="193" t="s">
        <v>75</v>
      </c>
      <c r="G42" s="193"/>
      <c r="H42" s="193"/>
      <c r="I42" s="193"/>
    </row>
    <row r="43" spans="1:11" x14ac:dyDescent="0.2">
      <c r="A43" s="76" t="s">
        <v>76</v>
      </c>
      <c r="B43" s="76"/>
      <c r="D43" s="76" t="s">
        <v>76</v>
      </c>
      <c r="E43" s="76"/>
      <c r="G43" s="76" t="s">
        <v>76</v>
      </c>
      <c r="H43" s="76"/>
      <c r="I43" s="76"/>
    </row>
    <row r="44" spans="1:11" ht="15" x14ac:dyDescent="0.25">
      <c r="A44" s="191"/>
      <c r="B44" s="191"/>
      <c r="C44" s="191"/>
      <c r="G44" s="191"/>
      <c r="H44" s="191"/>
      <c r="I44" s="191"/>
    </row>
  </sheetData>
  <mergeCells count="41">
    <mergeCell ref="B17:C17"/>
    <mergeCell ref="H1:I1"/>
    <mergeCell ref="A6:I6"/>
    <mergeCell ref="A7:I7"/>
    <mergeCell ref="D8:E8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4:C34"/>
    <mergeCell ref="E34:I34"/>
    <mergeCell ref="B35:B36"/>
    <mergeCell ref="E35:I35"/>
    <mergeCell ref="E36:I36"/>
    <mergeCell ref="A44:C44"/>
    <mergeCell ref="G44:I44"/>
    <mergeCell ref="A37:I37"/>
    <mergeCell ref="A39:B39"/>
    <mergeCell ref="C39:E39"/>
    <mergeCell ref="F39:I39"/>
    <mergeCell ref="F40:I40"/>
    <mergeCell ref="A42:B42"/>
    <mergeCell ref="C42:E42"/>
    <mergeCell ref="F42:I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7" workbookViewId="0">
      <selection activeCell="J1" sqref="J1:S1048576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9.85546875" style="1" customWidth="1"/>
    <col min="9" max="9" width="12.570312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10.28515625" style="1" hidden="1" customWidth="1"/>
    <col min="16" max="19" width="0" style="1" hidden="1" customWidth="1"/>
    <col min="20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126"/>
      <c r="I2" s="126" t="s">
        <v>1</v>
      </c>
    </row>
    <row r="3" spans="1:15" x14ac:dyDescent="0.2">
      <c r="F3" s="3"/>
      <c r="G3" s="3"/>
      <c r="H3" s="126"/>
      <c r="I3" s="126" t="s">
        <v>2</v>
      </c>
    </row>
    <row r="4" spans="1:15" x14ac:dyDescent="0.2">
      <c r="F4" s="5"/>
      <c r="G4" s="5"/>
      <c r="H4" s="126"/>
      <c r="I4" s="126" t="s">
        <v>3</v>
      </c>
    </row>
    <row r="6" spans="1:15" ht="15.75" x14ac:dyDescent="0.25">
      <c r="A6" s="216" t="s">
        <v>4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216" t="s">
        <v>5</v>
      </c>
      <c r="B7" s="216"/>
      <c r="C7" s="216"/>
      <c r="D7" s="216"/>
      <c r="E7" s="216"/>
      <c r="F7" s="216"/>
      <c r="G7" s="216"/>
      <c r="H7" s="216"/>
      <c r="I7" s="216"/>
    </row>
    <row r="8" spans="1:15" ht="15.75" x14ac:dyDescent="0.25">
      <c r="A8" s="6"/>
      <c r="B8" s="7"/>
      <c r="C8" s="127" t="s">
        <v>6</v>
      </c>
      <c r="D8" s="217">
        <v>43678</v>
      </c>
      <c r="E8" s="217"/>
      <c r="F8" s="6" t="s">
        <v>7</v>
      </c>
      <c r="G8" s="7"/>
      <c r="H8" s="7"/>
      <c r="I8" s="7"/>
    </row>
    <row r="10" spans="1:15" ht="30" x14ac:dyDescent="0.2">
      <c r="A10" s="130" t="s">
        <v>8</v>
      </c>
      <c r="B10" s="218" t="s">
        <v>9</v>
      </c>
      <c r="C10" s="219"/>
      <c r="D10" s="130"/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</row>
    <row r="11" spans="1:15" ht="15" x14ac:dyDescent="0.2">
      <c r="A11" s="10">
        <v>1</v>
      </c>
      <c r="B11" s="220" t="s">
        <v>15</v>
      </c>
      <c r="C11" s="221"/>
      <c r="D11" s="11" t="s">
        <v>16</v>
      </c>
      <c r="E11" s="12">
        <f>E12</f>
        <v>35321</v>
      </c>
      <c r="F11" s="13">
        <f>F12</f>
        <v>0</v>
      </c>
      <c r="G11" s="14"/>
      <c r="H11" s="13">
        <f>H12</f>
        <v>35321</v>
      </c>
      <c r="I11" s="14"/>
    </row>
    <row r="12" spans="1:15" ht="15" x14ac:dyDescent="0.2">
      <c r="A12" s="15" t="s">
        <v>17</v>
      </c>
      <c r="B12" s="207" t="s">
        <v>18</v>
      </c>
      <c r="C12" s="208"/>
      <c r="D12" s="11" t="s">
        <v>16</v>
      </c>
      <c r="E12" s="16">
        <f>H12</f>
        <v>35321</v>
      </c>
      <c r="F12" s="14">
        <v>0</v>
      </c>
      <c r="G12" s="14"/>
      <c r="H12" s="16">
        <v>35321</v>
      </c>
      <c r="I12" s="14"/>
      <c r="K12" s="77"/>
    </row>
    <row r="13" spans="1:15" ht="15" x14ac:dyDescent="0.2">
      <c r="A13" s="11" t="s">
        <v>19</v>
      </c>
      <c r="B13" s="207" t="s">
        <v>20</v>
      </c>
      <c r="C13" s="208"/>
      <c r="D13" s="11" t="s">
        <v>16</v>
      </c>
      <c r="E13" s="12"/>
      <c r="F13" s="14"/>
      <c r="G13" s="14"/>
      <c r="H13" s="14"/>
      <c r="I13" s="14"/>
    </row>
    <row r="14" spans="1:15" ht="15" x14ac:dyDescent="0.2">
      <c r="A14" s="11" t="s">
        <v>21</v>
      </c>
      <c r="B14" s="207" t="s">
        <v>22</v>
      </c>
      <c r="C14" s="208"/>
      <c r="D14" s="11" t="s">
        <v>16</v>
      </c>
      <c r="E14" s="12"/>
      <c r="F14" s="14"/>
      <c r="G14" s="14"/>
      <c r="H14" s="14"/>
      <c r="I14" s="14"/>
    </row>
    <row r="15" spans="1:15" ht="15" x14ac:dyDescent="0.2">
      <c r="A15" s="10">
        <v>2</v>
      </c>
      <c r="B15" s="220" t="s">
        <v>23</v>
      </c>
      <c r="C15" s="221"/>
      <c r="D15" s="11" t="s">
        <v>16</v>
      </c>
      <c r="E15" s="12">
        <f>I15</f>
        <v>30838</v>
      </c>
      <c r="F15" s="12">
        <f>F16+F18+F20+F25</f>
        <v>0</v>
      </c>
      <c r="G15" s="12">
        <f>G16+G18+G20+G25</f>
        <v>0</v>
      </c>
      <c r="H15" s="12">
        <f>H16+H18+H20+H25</f>
        <v>0</v>
      </c>
      <c r="I15" s="18">
        <f>I16+I25</f>
        <v>30838</v>
      </c>
      <c r="J15" s="78"/>
      <c r="K15" s="78"/>
      <c r="L15" s="79"/>
      <c r="M15" s="80"/>
      <c r="O15" s="81"/>
    </row>
    <row r="16" spans="1:15" ht="15" x14ac:dyDescent="0.2">
      <c r="A16" s="11" t="s">
        <v>24</v>
      </c>
      <c r="B16" s="207" t="s">
        <v>25</v>
      </c>
      <c r="C16" s="208"/>
      <c r="D16" s="11" t="s">
        <v>16</v>
      </c>
      <c r="E16" s="19">
        <f>I16</f>
        <v>30838</v>
      </c>
      <c r="F16" s="20">
        <f>F17</f>
        <v>0</v>
      </c>
      <c r="G16" s="20"/>
      <c r="H16" s="21"/>
      <c r="I16" s="22">
        <f>I20+K16</f>
        <v>30838</v>
      </c>
      <c r="J16" s="82"/>
      <c r="K16" s="81">
        <v>0</v>
      </c>
      <c r="L16" s="83"/>
      <c r="M16" s="80"/>
    </row>
    <row r="17" spans="1:13" ht="15" x14ac:dyDescent="0.2">
      <c r="A17" s="11" t="s">
        <v>26</v>
      </c>
      <c r="B17" s="207" t="s">
        <v>27</v>
      </c>
      <c r="C17" s="208"/>
      <c r="D17" s="11" t="s">
        <v>16</v>
      </c>
      <c r="E17" s="19">
        <f>F17+I17</f>
        <v>0</v>
      </c>
      <c r="F17" s="20">
        <v>0</v>
      </c>
      <c r="G17" s="20"/>
      <c r="H17" s="22"/>
      <c r="I17" s="17"/>
      <c r="K17" s="80"/>
      <c r="L17" s="84"/>
      <c r="M17" s="80"/>
    </row>
    <row r="18" spans="1:13" ht="15" x14ac:dyDescent="0.2">
      <c r="A18" s="11"/>
      <c r="B18" s="207"/>
      <c r="C18" s="208"/>
      <c r="D18" s="11"/>
      <c r="E18" s="19"/>
      <c r="F18" s="20"/>
      <c r="G18" s="20"/>
      <c r="H18" s="23"/>
      <c r="I18" s="24"/>
    </row>
    <row r="19" spans="1:13" ht="15" x14ac:dyDescent="0.2">
      <c r="A19" s="25" t="s">
        <v>28</v>
      </c>
      <c r="B19" s="207" t="s">
        <v>29</v>
      </c>
      <c r="C19" s="208"/>
      <c r="D19" s="11" t="s">
        <v>30</v>
      </c>
      <c r="E19" s="19">
        <v>0</v>
      </c>
      <c r="F19" s="20"/>
      <c r="G19" s="20"/>
      <c r="H19" s="23"/>
      <c r="I19" s="20"/>
    </row>
    <row r="20" spans="1:13" ht="15" x14ac:dyDescent="0.2">
      <c r="A20" s="25" t="s">
        <v>31</v>
      </c>
      <c r="B20" s="207" t="s">
        <v>32</v>
      </c>
      <c r="C20" s="208"/>
      <c r="D20" s="11" t="s">
        <v>16</v>
      </c>
      <c r="E20" s="19">
        <f>I20</f>
        <v>30838</v>
      </c>
      <c r="F20" s="20"/>
      <c r="G20" s="20"/>
      <c r="H20" s="23"/>
      <c r="I20" s="26">
        <f>SUM(I21:I24)</f>
        <v>30838</v>
      </c>
      <c r="J20" s="78"/>
      <c r="K20" s="85" t="s">
        <v>77</v>
      </c>
      <c r="L20" s="85" t="s">
        <v>78</v>
      </c>
    </row>
    <row r="21" spans="1:13" ht="15" x14ac:dyDescent="0.2">
      <c r="A21" s="25" t="s">
        <v>33</v>
      </c>
      <c r="B21" s="207" t="s">
        <v>34</v>
      </c>
      <c r="C21" s="208"/>
      <c r="D21" s="11" t="s">
        <v>16</v>
      </c>
      <c r="E21" s="19"/>
      <c r="F21" s="20"/>
      <c r="G21" s="20"/>
      <c r="H21" s="23"/>
      <c r="I21" s="27">
        <v>14029</v>
      </c>
      <c r="J21" s="78" t="s">
        <v>79</v>
      </c>
      <c r="K21" s="86">
        <f>14029-K22</f>
        <v>13754</v>
      </c>
      <c r="L21" s="86"/>
      <c r="M21" s="1" t="s">
        <v>80</v>
      </c>
    </row>
    <row r="22" spans="1:13" ht="15" x14ac:dyDescent="0.2">
      <c r="A22" s="25" t="s">
        <v>35</v>
      </c>
      <c r="B22" s="207" t="s">
        <v>36</v>
      </c>
      <c r="C22" s="208"/>
      <c r="D22" s="11" t="s">
        <v>16</v>
      </c>
      <c r="E22" s="19"/>
      <c r="F22" s="20"/>
      <c r="G22" s="20"/>
      <c r="H22" s="23"/>
      <c r="I22" s="27">
        <f>K22</f>
        <v>275</v>
      </c>
      <c r="J22" s="78" t="s">
        <v>81</v>
      </c>
      <c r="K22" s="86">
        <v>275</v>
      </c>
      <c r="L22" s="86"/>
      <c r="M22" s="1" t="s">
        <v>82</v>
      </c>
    </row>
    <row r="23" spans="1:13" ht="15" x14ac:dyDescent="0.2">
      <c r="A23" s="25" t="s">
        <v>37</v>
      </c>
      <c r="B23" s="207" t="s">
        <v>38</v>
      </c>
      <c r="C23" s="208"/>
      <c r="D23" s="11" t="s">
        <v>16</v>
      </c>
      <c r="E23" s="19"/>
      <c r="F23" s="20"/>
      <c r="G23" s="20"/>
      <c r="H23" s="23"/>
      <c r="I23" s="28">
        <f t="shared" ref="I23" si="0">K23+L23</f>
        <v>0</v>
      </c>
      <c r="J23" s="78" t="s">
        <v>65</v>
      </c>
      <c r="K23" s="86"/>
      <c r="L23" s="86"/>
      <c r="M23" s="1" t="s">
        <v>83</v>
      </c>
    </row>
    <row r="24" spans="1:13" ht="15.75" thickBot="1" x14ac:dyDescent="0.25">
      <c r="A24" s="29" t="s">
        <v>39</v>
      </c>
      <c r="B24" s="209" t="s">
        <v>40</v>
      </c>
      <c r="C24" s="210"/>
      <c r="D24" s="30" t="s">
        <v>16</v>
      </c>
      <c r="E24" s="31"/>
      <c r="F24" s="32"/>
      <c r="G24" s="32"/>
      <c r="H24" s="33"/>
      <c r="I24" s="28">
        <f>L24</f>
        <v>16534</v>
      </c>
      <c r="J24" s="78" t="s">
        <v>84</v>
      </c>
      <c r="K24" s="86"/>
      <c r="L24" s="86">
        <v>16534</v>
      </c>
      <c r="M24" s="1" t="s">
        <v>85</v>
      </c>
    </row>
    <row r="25" spans="1:13" ht="15.75" thickBot="1" x14ac:dyDescent="0.25">
      <c r="A25" s="34" t="s">
        <v>41</v>
      </c>
      <c r="B25" s="211" t="s">
        <v>42</v>
      </c>
      <c r="C25" s="212"/>
      <c r="D25" s="35" t="s">
        <v>16</v>
      </c>
      <c r="E25" s="36">
        <f>H25+I25</f>
        <v>0</v>
      </c>
      <c r="F25" s="37"/>
      <c r="G25" s="38"/>
      <c r="H25" s="38">
        <f>H26+H27+H28</f>
        <v>0</v>
      </c>
      <c r="I25" s="39">
        <f>I26+I27+I28</f>
        <v>0</v>
      </c>
      <c r="K25" s="78"/>
    </row>
    <row r="26" spans="1:13" ht="15" x14ac:dyDescent="0.2">
      <c r="A26" s="40" t="s">
        <v>43</v>
      </c>
      <c r="B26" s="200" t="s">
        <v>44</v>
      </c>
      <c r="C26" s="201"/>
      <c r="D26" s="11" t="s">
        <v>16</v>
      </c>
      <c r="E26" s="41">
        <f>H26</f>
        <v>0</v>
      </c>
      <c r="F26" s="14"/>
      <c r="G26" s="14"/>
      <c r="H26" s="22"/>
      <c r="I26" s="42"/>
      <c r="K26" s="78"/>
      <c r="L26" s="78"/>
    </row>
    <row r="27" spans="1:13" ht="15" x14ac:dyDescent="0.2">
      <c r="A27" s="40" t="s">
        <v>45</v>
      </c>
      <c r="B27" s="200" t="s">
        <v>46</v>
      </c>
      <c r="C27" s="201"/>
      <c r="D27" s="11" t="s">
        <v>16</v>
      </c>
      <c r="E27" s="12">
        <f>H27</f>
        <v>0</v>
      </c>
      <c r="F27" s="43"/>
      <c r="G27" s="14"/>
      <c r="H27" s="22"/>
      <c r="I27" s="42"/>
      <c r="K27" s="78"/>
    </row>
    <row r="28" spans="1:13" ht="15.75" thickBot="1" x14ac:dyDescent="0.25">
      <c r="A28" s="44" t="s">
        <v>47</v>
      </c>
      <c r="B28" s="213" t="s">
        <v>48</v>
      </c>
      <c r="C28" s="214"/>
      <c r="D28" s="45" t="s">
        <v>16</v>
      </c>
      <c r="E28" s="46">
        <f>H28+I28</f>
        <v>0</v>
      </c>
      <c r="F28" s="47"/>
      <c r="G28" s="48"/>
      <c r="H28" s="49"/>
      <c r="I28" s="50"/>
    </row>
    <row r="29" spans="1:13" ht="15.75" thickBot="1" x14ac:dyDescent="0.25">
      <c r="A29" s="51" t="s">
        <v>49</v>
      </c>
      <c r="B29" s="205" t="s">
        <v>50</v>
      </c>
      <c r="C29" s="206"/>
      <c r="D29" s="52" t="s">
        <v>16</v>
      </c>
      <c r="E29" s="36">
        <f>H29+I29</f>
        <v>0</v>
      </c>
      <c r="F29" s="53"/>
      <c r="G29" s="54"/>
      <c r="H29" s="55"/>
      <c r="I29" s="56"/>
    </row>
    <row r="30" spans="1:13" ht="15" x14ac:dyDescent="0.2">
      <c r="A30" s="25" t="s">
        <v>51</v>
      </c>
      <c r="B30" s="200" t="s">
        <v>25</v>
      </c>
      <c r="C30" s="201"/>
      <c r="D30" s="11" t="s">
        <v>16</v>
      </c>
      <c r="E30" s="41">
        <f>H30+I30</f>
        <v>0</v>
      </c>
      <c r="F30" s="43"/>
      <c r="G30" s="14"/>
      <c r="H30" s="57"/>
      <c r="I30" s="58"/>
    </row>
    <row r="31" spans="1:13" ht="15" x14ac:dyDescent="0.2">
      <c r="A31" s="25" t="s">
        <v>52</v>
      </c>
      <c r="B31" s="200"/>
      <c r="C31" s="201"/>
      <c r="D31" s="11" t="s">
        <v>16</v>
      </c>
      <c r="E31" s="12"/>
      <c r="F31" s="43"/>
      <c r="G31" s="14"/>
      <c r="H31" s="57"/>
      <c r="I31" s="58"/>
    </row>
    <row r="32" spans="1:13" ht="15" x14ac:dyDescent="0.2">
      <c r="A32" s="25"/>
      <c r="B32" s="128" t="s">
        <v>53</v>
      </c>
      <c r="C32" s="129"/>
      <c r="D32" s="11"/>
      <c r="E32" s="61"/>
      <c r="F32" s="62"/>
      <c r="G32" s="63"/>
      <c r="H32" s="64"/>
      <c r="I32" s="65"/>
    </row>
    <row r="33" spans="1:11" ht="28.5" x14ac:dyDescent="0.2">
      <c r="A33" s="25"/>
      <c r="B33" s="128" t="s">
        <v>54</v>
      </c>
      <c r="C33" s="129"/>
      <c r="D33" s="11"/>
      <c r="E33" s="61"/>
      <c r="F33" s="62"/>
      <c r="G33" s="63"/>
      <c r="H33" s="64"/>
      <c r="I33" s="65"/>
    </row>
    <row r="34" spans="1:11" ht="15" x14ac:dyDescent="0.2">
      <c r="A34" s="25" t="s">
        <v>55</v>
      </c>
      <c r="B34" s="200" t="s">
        <v>56</v>
      </c>
      <c r="C34" s="201"/>
      <c r="D34" s="11"/>
      <c r="E34" s="202"/>
      <c r="F34" s="203"/>
      <c r="G34" s="203"/>
      <c r="H34" s="203"/>
      <c r="I34" s="204"/>
      <c r="J34" s="78"/>
    </row>
    <row r="35" spans="1:11" ht="15" x14ac:dyDescent="0.2">
      <c r="A35" s="10">
        <v>4</v>
      </c>
      <c r="B35" s="197" t="s">
        <v>97</v>
      </c>
      <c r="C35" s="66" t="s">
        <v>58</v>
      </c>
      <c r="D35" s="11" t="s">
        <v>16</v>
      </c>
      <c r="E35" s="195">
        <f>E11-E15-E29</f>
        <v>4483</v>
      </c>
      <c r="F35" s="195"/>
      <c r="G35" s="195"/>
      <c r="H35" s="195"/>
      <c r="I35" s="195"/>
      <c r="K35" s="78"/>
    </row>
    <row r="36" spans="1:11" ht="15" x14ac:dyDescent="0.2">
      <c r="A36" s="10">
        <v>5</v>
      </c>
      <c r="B36" s="198"/>
      <c r="C36" s="66" t="s">
        <v>59</v>
      </c>
      <c r="D36" s="11" t="s">
        <v>60</v>
      </c>
      <c r="E36" s="199">
        <f>E35/E11</f>
        <v>0.1269216613346168</v>
      </c>
      <c r="F36" s="199"/>
      <c r="G36" s="199"/>
      <c r="H36" s="199"/>
      <c r="I36" s="199"/>
    </row>
    <row r="37" spans="1:11" ht="15" x14ac:dyDescent="0.2">
      <c r="A37" s="192"/>
      <c r="B37" s="192"/>
      <c r="C37" s="192"/>
      <c r="D37" s="192"/>
      <c r="E37" s="192"/>
      <c r="F37" s="192"/>
      <c r="G37" s="192"/>
      <c r="H37" s="192"/>
      <c r="I37" s="192"/>
    </row>
    <row r="38" spans="1:11" ht="15" customHeight="1" x14ac:dyDescent="0.2">
      <c r="A38" s="69"/>
      <c r="B38" s="68"/>
      <c r="C38" s="68"/>
      <c r="D38" s="70"/>
      <c r="E38" s="71"/>
      <c r="F38" s="72"/>
      <c r="G38" s="72"/>
      <c r="H38" s="72"/>
      <c r="I38" s="72"/>
    </row>
    <row r="39" spans="1:11" ht="15" x14ac:dyDescent="0.25">
      <c r="A39" s="193" t="s">
        <v>67</v>
      </c>
      <c r="B39" s="193"/>
      <c r="C39" s="193" t="s">
        <v>68</v>
      </c>
      <c r="D39" s="193"/>
      <c r="E39" s="193"/>
      <c r="F39" s="193" t="s">
        <v>69</v>
      </c>
      <c r="G39" s="193"/>
      <c r="H39" s="193"/>
      <c r="I39" s="193"/>
    </row>
    <row r="40" spans="1:11" ht="15" x14ac:dyDescent="0.25">
      <c r="A40" s="73" t="s">
        <v>70</v>
      </c>
      <c r="B40" s="131"/>
      <c r="C40" s="132" t="s">
        <v>71</v>
      </c>
      <c r="D40" s="132"/>
      <c r="E40" s="132"/>
      <c r="F40" s="193" t="s">
        <v>72</v>
      </c>
      <c r="G40" s="193"/>
      <c r="H40" s="193"/>
      <c r="I40" s="193"/>
    </row>
    <row r="41" spans="1:11" ht="15" x14ac:dyDescent="0.25">
      <c r="A41" s="73"/>
      <c r="B41" s="76"/>
      <c r="C41" s="76"/>
      <c r="D41" s="73"/>
      <c r="E41" s="76"/>
      <c r="G41" s="73"/>
      <c r="H41" s="76"/>
      <c r="I41" s="76"/>
    </row>
    <row r="42" spans="1:11" ht="15" x14ac:dyDescent="0.25">
      <c r="A42" s="193" t="s">
        <v>73</v>
      </c>
      <c r="B42" s="193"/>
      <c r="C42" s="193" t="s">
        <v>74</v>
      </c>
      <c r="D42" s="193"/>
      <c r="E42" s="193"/>
      <c r="F42" s="193" t="s">
        <v>75</v>
      </c>
      <c r="G42" s="193"/>
      <c r="H42" s="193"/>
      <c r="I42" s="193"/>
    </row>
    <row r="43" spans="1:11" x14ac:dyDescent="0.2">
      <c r="A43" s="76" t="s">
        <v>76</v>
      </c>
      <c r="B43" s="76"/>
      <c r="D43" s="76" t="s">
        <v>76</v>
      </c>
      <c r="E43" s="76"/>
      <c r="G43" s="76" t="s">
        <v>76</v>
      </c>
      <c r="H43" s="76"/>
      <c r="I43" s="76"/>
    </row>
    <row r="44" spans="1:11" ht="15" x14ac:dyDescent="0.25">
      <c r="A44" s="191"/>
      <c r="B44" s="191"/>
      <c r="C44" s="191"/>
      <c r="G44" s="191"/>
      <c r="H44" s="191"/>
      <c r="I44" s="191"/>
    </row>
  </sheetData>
  <mergeCells count="41">
    <mergeCell ref="A44:C44"/>
    <mergeCell ref="G44:I44"/>
    <mergeCell ref="A37:I37"/>
    <mergeCell ref="A39:B39"/>
    <mergeCell ref="C39:E39"/>
    <mergeCell ref="F39:I39"/>
    <mergeCell ref="F40:I40"/>
    <mergeCell ref="A42:B42"/>
    <mergeCell ref="C42:E42"/>
    <mergeCell ref="F42:I42"/>
    <mergeCell ref="B30:C30"/>
    <mergeCell ref="B31:C31"/>
    <mergeCell ref="B34:C34"/>
    <mergeCell ref="E34:I34"/>
    <mergeCell ref="B35:B36"/>
    <mergeCell ref="E35:I35"/>
    <mergeCell ref="E36:I3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H1:I1"/>
    <mergeCell ref="A6:I6"/>
    <mergeCell ref="A7:I7"/>
    <mergeCell ref="D8:E8"/>
    <mergeCell ref="B10:C10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sqref="A1:XFD1048576"/>
    </sheetView>
  </sheetViews>
  <sheetFormatPr defaultRowHeight="14.25" x14ac:dyDescent="0.2"/>
  <cols>
    <col min="1" max="1" width="6.5703125" style="1" customWidth="1"/>
    <col min="2" max="2" width="28.42578125" style="1" customWidth="1"/>
    <col min="3" max="3" width="19.42578125" style="1" customWidth="1"/>
    <col min="4" max="4" width="8" style="1" customWidth="1"/>
    <col min="5" max="5" width="12.140625" style="1" customWidth="1"/>
    <col min="6" max="6" width="8.7109375" style="1" customWidth="1"/>
    <col min="7" max="7" width="7.85546875" style="1" customWidth="1"/>
    <col min="8" max="8" width="11.140625" style="1" customWidth="1"/>
    <col min="9" max="9" width="13.7109375" style="1" customWidth="1"/>
    <col min="10" max="10" width="37.28515625" style="1" hidden="1" customWidth="1"/>
    <col min="11" max="11" width="11.7109375" style="1" hidden="1" customWidth="1"/>
    <col min="12" max="12" width="12.85546875" style="1" hidden="1" customWidth="1"/>
    <col min="13" max="14" width="0" style="1" hidden="1" customWidth="1"/>
    <col min="15" max="15" width="2.28515625" style="1" customWidth="1"/>
    <col min="16" max="16384" width="9.140625" style="1"/>
  </cols>
  <sheetData>
    <row r="1" spans="1:15" x14ac:dyDescent="0.2">
      <c r="F1" s="2"/>
      <c r="G1" s="2"/>
      <c r="H1" s="215" t="s">
        <v>0</v>
      </c>
      <c r="I1" s="215"/>
    </row>
    <row r="2" spans="1:15" x14ac:dyDescent="0.2">
      <c r="F2" s="3"/>
      <c r="G2" s="3"/>
      <c r="H2" s="169"/>
      <c r="I2" s="169" t="s">
        <v>1</v>
      </c>
    </row>
    <row r="3" spans="1:15" x14ac:dyDescent="0.2">
      <c r="F3" s="3"/>
      <c r="G3" s="3"/>
      <c r="H3" s="169"/>
      <c r="I3" s="169" t="s">
        <v>2</v>
      </c>
    </row>
    <row r="4" spans="1:15" x14ac:dyDescent="0.2">
      <c r="F4" s="5"/>
      <c r="G4" s="5"/>
      <c r="H4" s="169"/>
      <c r="I4" s="169" t="s">
        <v>3</v>
      </c>
    </row>
    <row r="6" spans="1:15" ht="15.75" x14ac:dyDescent="0.25">
      <c r="A6" s="216" t="s">
        <v>4</v>
      </c>
      <c r="B6" s="216"/>
      <c r="C6" s="216"/>
      <c r="D6" s="216"/>
      <c r="E6" s="216"/>
      <c r="F6" s="216"/>
      <c r="G6" s="216"/>
      <c r="H6" s="216"/>
      <c r="I6" s="216"/>
    </row>
    <row r="7" spans="1:15" ht="15.75" x14ac:dyDescent="0.25">
      <c r="A7" s="216" t="s">
        <v>5</v>
      </c>
      <c r="B7" s="216"/>
      <c r="C7" s="216"/>
      <c r="D7" s="216"/>
      <c r="E7" s="216"/>
      <c r="F7" s="216"/>
      <c r="G7" s="216"/>
      <c r="H7" s="216"/>
      <c r="I7" s="216"/>
    </row>
    <row r="8" spans="1:15" ht="15.75" x14ac:dyDescent="0.25">
      <c r="A8" s="6"/>
      <c r="B8" s="7"/>
      <c r="C8" s="170" t="s">
        <v>6</v>
      </c>
      <c r="D8" s="217">
        <v>43709</v>
      </c>
      <c r="E8" s="217"/>
      <c r="F8" s="6" t="s">
        <v>7</v>
      </c>
      <c r="G8" s="7"/>
      <c r="H8" s="7"/>
      <c r="I8" s="7"/>
    </row>
    <row r="10" spans="1:15" ht="30" x14ac:dyDescent="0.2">
      <c r="A10" s="166" t="s">
        <v>8</v>
      </c>
      <c r="B10" s="218" t="s">
        <v>9</v>
      </c>
      <c r="C10" s="219"/>
      <c r="D10" s="171"/>
      <c r="E10" s="180" t="s">
        <v>10</v>
      </c>
      <c r="F10" s="180" t="s">
        <v>11</v>
      </c>
      <c r="G10" s="180" t="s">
        <v>12</v>
      </c>
      <c r="H10" s="180" t="s">
        <v>13</v>
      </c>
      <c r="I10" s="180" t="s">
        <v>14</v>
      </c>
    </row>
    <row r="11" spans="1:15" ht="15" x14ac:dyDescent="0.2">
      <c r="A11" s="10">
        <v>1</v>
      </c>
      <c r="B11" s="220" t="s">
        <v>15</v>
      </c>
      <c r="C11" s="221"/>
      <c r="D11" s="11" t="s">
        <v>16</v>
      </c>
      <c r="E11" s="133">
        <f>E12</f>
        <v>35114</v>
      </c>
      <c r="F11" s="134"/>
      <c r="G11" s="135"/>
      <c r="H11" s="134">
        <f>H12</f>
        <v>35114</v>
      </c>
      <c r="I11" s="135"/>
    </row>
    <row r="12" spans="1:15" ht="15" x14ac:dyDescent="0.2">
      <c r="A12" s="15" t="s">
        <v>17</v>
      </c>
      <c r="B12" s="207" t="s">
        <v>18</v>
      </c>
      <c r="C12" s="208"/>
      <c r="D12" s="11" t="s">
        <v>16</v>
      </c>
      <c r="E12" s="133">
        <f>H12</f>
        <v>35114</v>
      </c>
      <c r="F12" s="135"/>
      <c r="G12" s="135"/>
      <c r="H12" s="133">
        <v>35114</v>
      </c>
      <c r="I12" s="135"/>
      <c r="K12" s="77"/>
    </row>
    <row r="13" spans="1:15" ht="15" x14ac:dyDescent="0.2">
      <c r="A13" s="11" t="s">
        <v>19</v>
      </c>
      <c r="B13" s="207" t="s">
        <v>20</v>
      </c>
      <c r="C13" s="208"/>
      <c r="D13" s="11" t="s">
        <v>16</v>
      </c>
      <c r="E13" s="133"/>
      <c r="F13" s="135"/>
      <c r="G13" s="135"/>
      <c r="H13" s="135"/>
      <c r="I13" s="135"/>
    </row>
    <row r="14" spans="1:15" ht="15" x14ac:dyDescent="0.2">
      <c r="A14" s="11" t="s">
        <v>21</v>
      </c>
      <c r="B14" s="207" t="s">
        <v>22</v>
      </c>
      <c r="C14" s="208"/>
      <c r="D14" s="11" t="s">
        <v>16</v>
      </c>
      <c r="E14" s="133"/>
      <c r="F14" s="135"/>
      <c r="G14" s="135"/>
      <c r="H14" s="135"/>
      <c r="I14" s="135"/>
    </row>
    <row r="15" spans="1:15" ht="15" x14ac:dyDescent="0.2">
      <c r="A15" s="10">
        <v>2</v>
      </c>
      <c r="B15" s="220" t="s">
        <v>23</v>
      </c>
      <c r="C15" s="221"/>
      <c r="D15" s="11" t="s">
        <v>16</v>
      </c>
      <c r="E15" s="133">
        <f>I15</f>
        <v>32625</v>
      </c>
      <c r="F15" s="133"/>
      <c r="G15" s="133"/>
      <c r="H15" s="133"/>
      <c r="I15" s="133">
        <f>I16+I25</f>
        <v>32625</v>
      </c>
      <c r="J15" s="78"/>
      <c r="K15" s="78"/>
      <c r="L15" s="79"/>
      <c r="M15" s="80"/>
      <c r="O15" s="81"/>
    </row>
    <row r="16" spans="1:15" ht="15" x14ac:dyDescent="0.2">
      <c r="A16" s="11" t="s">
        <v>24</v>
      </c>
      <c r="B16" s="207" t="s">
        <v>25</v>
      </c>
      <c r="C16" s="208"/>
      <c r="D16" s="11" t="s">
        <v>16</v>
      </c>
      <c r="E16" s="136">
        <f>I16</f>
        <v>32625</v>
      </c>
      <c r="F16" s="135"/>
      <c r="G16" s="135"/>
      <c r="H16" s="137"/>
      <c r="I16" s="138">
        <f>I20+K16</f>
        <v>32625</v>
      </c>
      <c r="J16" s="82"/>
      <c r="K16" s="81">
        <v>43</v>
      </c>
      <c r="L16" s="83"/>
      <c r="M16" s="80"/>
    </row>
    <row r="17" spans="1:13" ht="15" x14ac:dyDescent="0.2">
      <c r="A17" s="11" t="s">
        <v>26</v>
      </c>
      <c r="B17" s="207" t="s">
        <v>27</v>
      </c>
      <c r="C17" s="208"/>
      <c r="D17" s="11" t="s">
        <v>16</v>
      </c>
      <c r="E17" s="136"/>
      <c r="F17" s="135"/>
      <c r="G17" s="135"/>
      <c r="H17" s="138"/>
      <c r="I17" s="135"/>
      <c r="K17" s="80"/>
      <c r="L17" s="84"/>
      <c r="M17" s="80"/>
    </row>
    <row r="18" spans="1:13" ht="15" x14ac:dyDescent="0.2">
      <c r="A18" s="11">
        <v>2.2000000000000002</v>
      </c>
      <c r="B18" s="207" t="s">
        <v>98</v>
      </c>
      <c r="C18" s="208"/>
      <c r="D18" s="11" t="s">
        <v>16</v>
      </c>
      <c r="E18" s="136"/>
      <c r="F18" s="135"/>
      <c r="G18" s="135"/>
      <c r="H18" s="139"/>
      <c r="I18" s="140"/>
    </row>
    <row r="19" spans="1:13" ht="15" x14ac:dyDescent="0.2">
      <c r="A19" s="25" t="s">
        <v>28</v>
      </c>
      <c r="B19" s="207" t="s">
        <v>29</v>
      </c>
      <c r="C19" s="208"/>
      <c r="D19" s="11" t="s">
        <v>30</v>
      </c>
      <c r="E19" s="136"/>
      <c r="F19" s="135"/>
      <c r="G19" s="135"/>
      <c r="H19" s="139"/>
      <c r="I19" s="135"/>
    </row>
    <row r="20" spans="1:13" ht="15" x14ac:dyDescent="0.2">
      <c r="A20" s="25" t="s">
        <v>31</v>
      </c>
      <c r="B20" s="207" t="s">
        <v>32</v>
      </c>
      <c r="C20" s="208"/>
      <c r="D20" s="11" t="s">
        <v>16</v>
      </c>
      <c r="E20" s="136">
        <f>I20</f>
        <v>32582</v>
      </c>
      <c r="F20" s="135"/>
      <c r="G20" s="135"/>
      <c r="H20" s="139"/>
      <c r="I20" s="134">
        <f>SUM(I21:I24)</f>
        <v>32582</v>
      </c>
      <c r="J20" s="78"/>
      <c r="K20" s="85" t="s">
        <v>77</v>
      </c>
      <c r="L20" s="85" t="s">
        <v>78</v>
      </c>
    </row>
    <row r="21" spans="1:13" ht="32.25" customHeight="1" x14ac:dyDescent="0.2">
      <c r="A21" s="25" t="s">
        <v>33</v>
      </c>
      <c r="B21" s="207" t="s">
        <v>34</v>
      </c>
      <c r="C21" s="208"/>
      <c r="D21" s="11" t="s">
        <v>16</v>
      </c>
      <c r="E21" s="136">
        <f>I21</f>
        <v>23270</v>
      </c>
      <c r="F21" s="135"/>
      <c r="G21" s="135"/>
      <c r="H21" s="139"/>
      <c r="I21" s="134">
        <v>23270</v>
      </c>
      <c r="J21" s="78" t="s">
        <v>79</v>
      </c>
      <c r="K21" s="86">
        <f>23270-K22</f>
        <v>22979</v>
      </c>
      <c r="L21" s="86"/>
      <c r="M21" s="1" t="s">
        <v>80</v>
      </c>
    </row>
    <row r="22" spans="1:13" ht="75.75" customHeight="1" x14ac:dyDescent="0.2">
      <c r="A22" s="25" t="s">
        <v>35</v>
      </c>
      <c r="B22" s="207" t="s">
        <v>36</v>
      </c>
      <c r="C22" s="208"/>
      <c r="D22" s="11" t="s">
        <v>16</v>
      </c>
      <c r="E22" s="136">
        <f t="shared" ref="E22:E24" si="0">I22</f>
        <v>291</v>
      </c>
      <c r="F22" s="135"/>
      <c r="G22" s="135"/>
      <c r="H22" s="139"/>
      <c r="I22" s="134">
        <f>K22</f>
        <v>291</v>
      </c>
      <c r="J22" s="78" t="s">
        <v>81</v>
      </c>
      <c r="K22" s="86">
        <v>291</v>
      </c>
      <c r="L22" s="86"/>
      <c r="M22" s="1" t="s">
        <v>82</v>
      </c>
    </row>
    <row r="23" spans="1:13" ht="43.5" customHeight="1" x14ac:dyDescent="0.2">
      <c r="A23" s="25" t="s">
        <v>37</v>
      </c>
      <c r="B23" s="207" t="s">
        <v>38</v>
      </c>
      <c r="C23" s="208"/>
      <c r="D23" s="11" t="s">
        <v>16</v>
      </c>
      <c r="E23" s="136"/>
      <c r="F23" s="135"/>
      <c r="G23" s="135"/>
      <c r="H23" s="139"/>
      <c r="I23" s="135"/>
      <c r="J23" s="78" t="s">
        <v>65</v>
      </c>
      <c r="K23" s="86"/>
      <c r="L23" s="86"/>
      <c r="M23" s="1" t="s">
        <v>83</v>
      </c>
    </row>
    <row r="24" spans="1:13" ht="40.5" customHeight="1" thickBot="1" x14ac:dyDescent="0.25">
      <c r="A24" s="29" t="s">
        <v>39</v>
      </c>
      <c r="B24" s="209" t="s">
        <v>40</v>
      </c>
      <c r="C24" s="210"/>
      <c r="D24" s="11" t="s">
        <v>16</v>
      </c>
      <c r="E24" s="136">
        <f t="shared" si="0"/>
        <v>9021</v>
      </c>
      <c r="F24" s="135"/>
      <c r="G24" s="135"/>
      <c r="H24" s="139"/>
      <c r="I24" s="135">
        <f>L24</f>
        <v>9021</v>
      </c>
      <c r="J24" s="78" t="s">
        <v>84</v>
      </c>
      <c r="K24" s="86"/>
      <c r="L24" s="86">
        <v>9021</v>
      </c>
      <c r="M24" s="1" t="s">
        <v>85</v>
      </c>
    </row>
    <row r="25" spans="1:13" ht="49.5" customHeight="1" x14ac:dyDescent="0.2">
      <c r="A25" s="34" t="s">
        <v>41</v>
      </c>
      <c r="B25" s="211" t="s">
        <v>42</v>
      </c>
      <c r="C25" s="212"/>
      <c r="D25" s="11" t="s">
        <v>16</v>
      </c>
      <c r="E25" s="133"/>
      <c r="F25" s="135"/>
      <c r="G25" s="135"/>
      <c r="H25" s="135"/>
      <c r="I25" s="135"/>
      <c r="K25" s="78"/>
    </row>
    <row r="26" spans="1:13" ht="45.75" customHeight="1" x14ac:dyDescent="0.2">
      <c r="A26" s="40" t="s">
        <v>43</v>
      </c>
      <c r="B26" s="200" t="s">
        <v>44</v>
      </c>
      <c r="C26" s="201"/>
      <c r="D26" s="11" t="s">
        <v>16</v>
      </c>
      <c r="E26" s="133"/>
      <c r="F26" s="135"/>
      <c r="G26" s="135"/>
      <c r="H26" s="138"/>
      <c r="I26" s="135"/>
      <c r="K26" s="78"/>
      <c r="L26" s="78"/>
    </row>
    <row r="27" spans="1:13" ht="57.75" customHeight="1" x14ac:dyDescent="0.2">
      <c r="A27" s="40" t="s">
        <v>45</v>
      </c>
      <c r="B27" s="200" t="s">
        <v>46</v>
      </c>
      <c r="C27" s="201"/>
      <c r="D27" s="11" t="s">
        <v>16</v>
      </c>
      <c r="E27" s="133"/>
      <c r="F27" s="150"/>
      <c r="G27" s="135"/>
      <c r="H27" s="138"/>
      <c r="I27" s="135"/>
      <c r="K27" s="78"/>
    </row>
    <row r="28" spans="1:13" ht="48.75" customHeight="1" thickBot="1" x14ac:dyDescent="0.25">
      <c r="A28" s="44" t="s">
        <v>47</v>
      </c>
      <c r="B28" s="213" t="s">
        <v>48</v>
      </c>
      <c r="C28" s="214"/>
      <c r="D28" s="11" t="s">
        <v>16</v>
      </c>
      <c r="E28" s="133"/>
      <c r="F28" s="150"/>
      <c r="G28" s="135"/>
      <c r="H28" s="138"/>
      <c r="I28" s="135"/>
    </row>
    <row r="29" spans="1:13" ht="15" x14ac:dyDescent="0.2">
      <c r="A29" s="51" t="s">
        <v>49</v>
      </c>
      <c r="B29" s="205" t="s">
        <v>50</v>
      </c>
      <c r="C29" s="206"/>
      <c r="D29" s="11" t="s">
        <v>16</v>
      </c>
      <c r="E29" s="133"/>
      <c r="F29" s="150"/>
      <c r="G29" s="135"/>
      <c r="H29" s="138"/>
      <c r="I29" s="135"/>
    </row>
    <row r="30" spans="1:13" ht="45" customHeight="1" x14ac:dyDescent="0.2">
      <c r="A30" s="25" t="s">
        <v>51</v>
      </c>
      <c r="B30" s="200" t="s">
        <v>25</v>
      </c>
      <c r="C30" s="201"/>
      <c r="D30" s="11" t="s">
        <v>16</v>
      </c>
      <c r="E30" s="133"/>
      <c r="F30" s="150"/>
      <c r="G30" s="135"/>
      <c r="H30" s="138"/>
      <c r="I30" s="135"/>
    </row>
    <row r="31" spans="1:13" ht="15" x14ac:dyDescent="0.2">
      <c r="A31" s="25" t="s">
        <v>52</v>
      </c>
      <c r="B31" s="229" t="s">
        <v>56</v>
      </c>
      <c r="C31" s="230"/>
      <c r="D31" s="11" t="s">
        <v>16</v>
      </c>
      <c r="E31" s="133"/>
      <c r="F31" s="150"/>
      <c r="G31" s="135"/>
      <c r="H31" s="138"/>
      <c r="I31" s="135"/>
    </row>
    <row r="32" spans="1:13" ht="15" hidden="1" x14ac:dyDescent="0.2">
      <c r="A32" s="25"/>
      <c r="B32" s="167" t="s">
        <v>53</v>
      </c>
      <c r="C32" s="168"/>
      <c r="D32" s="11"/>
      <c r="E32" s="133"/>
      <c r="F32" s="150"/>
      <c r="G32" s="135"/>
      <c r="H32" s="138"/>
      <c r="I32" s="135"/>
    </row>
    <row r="33" spans="1:11" ht="28.5" hidden="1" x14ac:dyDescent="0.2">
      <c r="A33" s="25"/>
      <c r="B33" s="167" t="s">
        <v>54</v>
      </c>
      <c r="C33" s="168"/>
      <c r="D33" s="11"/>
      <c r="E33" s="133"/>
      <c r="F33" s="150"/>
      <c r="G33" s="135"/>
      <c r="H33" s="138"/>
      <c r="I33" s="135"/>
    </row>
    <row r="34" spans="1:11" ht="15" x14ac:dyDescent="0.2">
      <c r="A34" s="25" t="s">
        <v>55</v>
      </c>
      <c r="B34" s="200" t="s">
        <v>56</v>
      </c>
      <c r="C34" s="201"/>
      <c r="D34" s="11"/>
      <c r="E34" s="231"/>
      <c r="F34" s="231"/>
      <c r="G34" s="231"/>
      <c r="H34" s="231"/>
      <c r="I34" s="231"/>
      <c r="J34" s="78"/>
    </row>
    <row r="35" spans="1:11" ht="15" x14ac:dyDescent="0.2">
      <c r="A35" s="10">
        <v>4</v>
      </c>
      <c r="B35" s="197" t="s">
        <v>99</v>
      </c>
      <c r="C35" s="66" t="s">
        <v>58</v>
      </c>
      <c r="D35" s="11" t="s">
        <v>16</v>
      </c>
      <c r="E35" s="231">
        <f>E11-E15-E29</f>
        <v>2489</v>
      </c>
      <c r="F35" s="231"/>
      <c r="G35" s="231"/>
      <c r="H35" s="231"/>
      <c r="I35" s="231"/>
      <c r="K35" s="78"/>
    </row>
    <row r="36" spans="1:11" ht="15" x14ac:dyDescent="0.2">
      <c r="A36" s="10">
        <v>5</v>
      </c>
      <c r="B36" s="198"/>
      <c r="C36" s="66" t="s">
        <v>59</v>
      </c>
      <c r="D36" s="11" t="s">
        <v>60</v>
      </c>
      <c r="E36" s="232">
        <f>E35/E11</f>
        <v>7.0883408327162958E-2</v>
      </c>
      <c r="F36" s="232"/>
      <c r="G36" s="232"/>
      <c r="H36" s="232"/>
      <c r="I36" s="232"/>
    </row>
    <row r="37" spans="1:11" ht="15" x14ac:dyDescent="0.2">
      <c r="A37" s="192"/>
      <c r="B37" s="192"/>
      <c r="C37" s="192"/>
      <c r="D37" s="192"/>
      <c r="E37" s="192"/>
      <c r="F37" s="192"/>
      <c r="G37" s="192"/>
      <c r="H37" s="192"/>
      <c r="I37" s="192"/>
    </row>
    <row r="38" spans="1:11" ht="15" customHeight="1" x14ac:dyDescent="0.2">
      <c r="A38" s="69"/>
      <c r="B38" s="68"/>
      <c r="C38" s="68"/>
      <c r="D38" s="70"/>
      <c r="E38" s="71"/>
      <c r="F38" s="72"/>
      <c r="G38" s="72"/>
      <c r="H38" s="72"/>
      <c r="I38" s="72"/>
    </row>
    <row r="39" spans="1:11" ht="15" x14ac:dyDescent="0.25">
      <c r="A39" s="193" t="s">
        <v>67</v>
      </c>
      <c r="B39" s="193"/>
      <c r="C39" s="193" t="s">
        <v>68</v>
      </c>
      <c r="D39" s="193"/>
      <c r="E39" s="193"/>
      <c r="F39" s="193" t="s">
        <v>69</v>
      </c>
      <c r="G39" s="193"/>
      <c r="H39" s="193"/>
      <c r="I39" s="193"/>
    </row>
    <row r="40" spans="1:11" ht="15" x14ac:dyDescent="0.25">
      <c r="A40" s="73" t="s">
        <v>70</v>
      </c>
      <c r="B40" s="164"/>
      <c r="C40" s="165" t="s">
        <v>71</v>
      </c>
      <c r="D40" s="165"/>
      <c r="E40" s="165"/>
      <c r="F40" s="193" t="s">
        <v>72</v>
      </c>
      <c r="G40" s="193"/>
      <c r="H40" s="193"/>
      <c r="I40" s="193"/>
    </row>
    <row r="41" spans="1:11" ht="15" x14ac:dyDescent="0.25">
      <c r="A41" s="73"/>
      <c r="B41" s="76"/>
      <c r="C41" s="76"/>
      <c r="D41" s="73"/>
      <c r="E41" s="76"/>
      <c r="G41" s="73"/>
      <c r="H41" s="76"/>
      <c r="I41" s="76"/>
    </row>
    <row r="42" spans="1:11" ht="15" x14ac:dyDescent="0.25">
      <c r="A42" s="193" t="s">
        <v>73</v>
      </c>
      <c r="B42" s="193"/>
      <c r="C42" s="193" t="s">
        <v>74</v>
      </c>
      <c r="D42" s="193"/>
      <c r="E42" s="193"/>
      <c r="F42" s="193" t="s">
        <v>75</v>
      </c>
      <c r="G42" s="193"/>
      <c r="H42" s="193"/>
      <c r="I42" s="193"/>
    </row>
    <row r="43" spans="1:11" x14ac:dyDescent="0.2">
      <c r="A43" s="76" t="s">
        <v>76</v>
      </c>
      <c r="B43" s="76"/>
      <c r="D43" s="76" t="s">
        <v>76</v>
      </c>
      <c r="E43" s="76"/>
      <c r="G43" s="76" t="s">
        <v>76</v>
      </c>
      <c r="H43" s="76"/>
      <c r="I43" s="76"/>
    </row>
    <row r="44" spans="1:11" ht="15" x14ac:dyDescent="0.25">
      <c r="A44" s="191"/>
      <c r="B44" s="191"/>
      <c r="C44" s="191"/>
      <c r="G44" s="191"/>
      <c r="H44" s="191"/>
      <c r="I44" s="191"/>
    </row>
  </sheetData>
  <mergeCells count="41">
    <mergeCell ref="B17:C17"/>
    <mergeCell ref="H1:I1"/>
    <mergeCell ref="A6:I6"/>
    <mergeCell ref="A7:I7"/>
    <mergeCell ref="D8:E8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4:C34"/>
    <mergeCell ref="E34:I34"/>
    <mergeCell ref="B35:B36"/>
    <mergeCell ref="E35:I35"/>
    <mergeCell ref="E36:I36"/>
    <mergeCell ref="A44:C44"/>
    <mergeCell ref="G44:I44"/>
    <mergeCell ref="A37:I37"/>
    <mergeCell ref="A39:B39"/>
    <mergeCell ref="C39:E39"/>
    <mergeCell ref="F39:I39"/>
    <mergeCell ref="F40:I40"/>
    <mergeCell ref="A42:B42"/>
    <mergeCell ref="C42:E42"/>
    <mergeCell ref="F42:I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2020-01-29T07:36:56Z</dcterms:modified>
</cp:coreProperties>
</file>